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Ivetou\"/>
    </mc:Choice>
  </mc:AlternateContent>
  <xr:revisionPtr revIDLastSave="0" documentId="13_ncr:1_{B7FFD8BE-0EB4-4676-9FBD-2CEFDE741591}" xr6:coauthVersionLast="47" xr6:coauthVersionMax="47" xr10:uidLastSave="{00000000-0000-0000-0000-000000000000}"/>
  <bookViews>
    <workbookView xWindow="28680" yWindow="-120" windowWidth="29040" windowHeight="15840" tabRatio="785" xr2:uid="{00000000-000D-0000-FFFF-FFFF00000000}"/>
  </bookViews>
  <sheets>
    <sheet name="úvodní list přílohy" sheetId="45" r:id="rId1"/>
    <sheet name="seznam objektů" sheetId="44" r:id="rId2"/>
    <sheet name="EPC-VO" sheetId="83" r:id="rId3"/>
    <sheet name="EPC-objekt 1" sheetId="10" r:id="rId4"/>
    <sheet name="EPC-objekt 2" sheetId="46" r:id="rId5"/>
    <sheet name="EPC-objekt 3" sheetId="47" r:id="rId6"/>
    <sheet name="EPC-objekt 4" sheetId="48" r:id="rId7"/>
    <sheet name="EPC-objekt 5" sheetId="49" r:id="rId8"/>
    <sheet name="EPC-objekt 6" sheetId="50" r:id="rId9"/>
    <sheet name="EPC-objekt 7" sheetId="51" r:id="rId10"/>
    <sheet name="EPC-objekt 8" sheetId="52" r:id="rId11"/>
    <sheet name="EPC-objekt 9" sheetId="53" r:id="rId12"/>
    <sheet name="EPC-objekt 10" sheetId="54" r:id="rId13"/>
    <sheet name="EPC-objekt 11" sheetId="55" r:id="rId14"/>
    <sheet name="EPC-objekt 12" sheetId="56" r:id="rId15"/>
    <sheet name="EPC-objekt 13" sheetId="57" r:id="rId16"/>
    <sheet name="EPC-objekt 14" sheetId="58" r:id="rId17"/>
    <sheet name="EPC-objekt 15" sheetId="82" r:id="rId18"/>
    <sheet name="objekty s verifikací  analýzy" sheetId="41" r:id="rId19"/>
    <sheet name="Požadavek na žádost o dotaci" sheetId="42" r:id="rId20"/>
    <sheet name="objekty se zprac žádosti o dot" sheetId="43" r:id="rId21"/>
    <sheet name="EPC-rekapitulace" sheetId="30" r:id="rId22"/>
  </sheets>
  <definedNames>
    <definedName name="EPC" localSheetId="12">#REF!</definedName>
    <definedName name="EPC" localSheetId="13">#REF!</definedName>
    <definedName name="EPC" localSheetId="14">#REF!</definedName>
    <definedName name="EPC" localSheetId="16">#REF!</definedName>
    <definedName name="EPC" localSheetId="17">#REF!</definedName>
    <definedName name="EPC" localSheetId="4">#REF!</definedName>
    <definedName name="EPC" localSheetId="5">#REF!</definedName>
    <definedName name="EPC" localSheetId="6">#REF!</definedName>
    <definedName name="EPC" localSheetId="8">#REF!</definedName>
    <definedName name="EPC" localSheetId="9">#REF!</definedName>
    <definedName name="EPC" localSheetId="10">#REF!</definedName>
    <definedName name="EPC" localSheetId="21">#REF!</definedName>
    <definedName name="EPC" localSheetId="2">#REF!</definedName>
    <definedName name="EPC" localSheetId="18">#REF!</definedName>
    <definedName name="EPC" localSheetId="20">#REF!</definedName>
    <definedName name="EPC" localSheetId="19">#REF!</definedName>
    <definedName name="EPC" localSheetId="1">#REF!</definedName>
    <definedName name="EPC">#REF!</definedName>
    <definedName name="ff" localSheetId="12">#REF!</definedName>
    <definedName name="ff" localSheetId="13">#REF!</definedName>
    <definedName name="ff" localSheetId="14">#REF!</definedName>
    <definedName name="ff" localSheetId="16">#REF!</definedName>
    <definedName name="ff" localSheetId="17">#REF!</definedName>
    <definedName name="ff" localSheetId="4">#REF!</definedName>
    <definedName name="ff" localSheetId="5">#REF!</definedName>
    <definedName name="ff" localSheetId="6">#REF!</definedName>
    <definedName name="ff" localSheetId="8">#REF!</definedName>
    <definedName name="ff" localSheetId="9">#REF!</definedName>
    <definedName name="ff" localSheetId="10">#REF!</definedName>
    <definedName name="ff" localSheetId="21">#REF!</definedName>
    <definedName name="ff" localSheetId="2">#REF!</definedName>
    <definedName name="ff" localSheetId="18">#REF!</definedName>
    <definedName name="ff" localSheetId="20">#REF!</definedName>
    <definedName name="ff" localSheetId="19">#REF!</definedName>
    <definedName name="ff" localSheetId="1">#REF!</definedName>
    <definedName name="ff">#REF!</definedName>
    <definedName name="_xlnm.Print_Area" localSheetId="3">'EPC-objekt 1'!$A$1:$AA$91</definedName>
    <definedName name="_xlnm.Print_Area" localSheetId="12">'EPC-objekt 10'!$A$1:$AA$91</definedName>
    <definedName name="_xlnm.Print_Area" localSheetId="13">'EPC-objekt 11'!$A$1:$AA$91</definedName>
    <definedName name="_xlnm.Print_Area" localSheetId="14">'EPC-objekt 12'!$A$1:$AA$91</definedName>
    <definedName name="_xlnm.Print_Area" localSheetId="15">'EPC-objekt 13'!$A$1:$AA$91</definedName>
    <definedName name="_xlnm.Print_Area" localSheetId="16">'EPC-objekt 14'!$A$1:$AA$91</definedName>
    <definedName name="_xlnm.Print_Area" localSheetId="17">'EPC-objekt 15'!$A$1:$AA$91</definedName>
    <definedName name="_xlnm.Print_Area" localSheetId="4">'EPC-objekt 2'!$A$1:$AA$91</definedName>
    <definedName name="_xlnm.Print_Area" localSheetId="5">'EPC-objekt 3'!$A$1:$AA$91</definedName>
    <definedName name="_xlnm.Print_Area" localSheetId="6">'EPC-objekt 4'!$A$1:$AA$91</definedName>
    <definedName name="_xlnm.Print_Area" localSheetId="7">'EPC-objekt 5'!$A$1:$AA$91</definedName>
    <definedName name="_xlnm.Print_Area" localSheetId="8">'EPC-objekt 6'!$A$1:$AA$91</definedName>
    <definedName name="_xlnm.Print_Area" localSheetId="9">'EPC-objekt 7'!$A$1:$AA$91</definedName>
    <definedName name="_xlnm.Print_Area" localSheetId="10">'EPC-objekt 8'!$A$1:$AA$91</definedName>
    <definedName name="_xlnm.Print_Area" localSheetId="11">'EPC-objekt 9'!$A$1:$AA$91</definedName>
    <definedName name="_xlnm.Print_Area" localSheetId="21">'EPC-rekapitulace'!$C$4:$Z$56</definedName>
    <definedName name="_xlnm.Print_Area" localSheetId="2">'EPC-VO'!$A$1:$Z$46</definedName>
    <definedName name="_xlnm.Print_Area" localSheetId="18">'objekty s verifikací  analýzy'!$A$1:$Y$19</definedName>
    <definedName name="_xlnm.Print_Area" localSheetId="20">'objekty se zprac žádosti o dot'!$A$1:$Y$35</definedName>
    <definedName name="_xlnm.Print_Area" localSheetId="19">'Požadavek na žádost o dotaci'!$A$1:$Y$19</definedName>
    <definedName name="_xlnm.Print_Area" localSheetId="1">'seznam objektů'!$A$1:$S$29</definedName>
    <definedName name="zarazeni" localSheetId="3">#REF!</definedName>
    <definedName name="zarazeni" localSheetId="12">#REF!</definedName>
    <definedName name="zarazeni" localSheetId="13">#REF!</definedName>
    <definedName name="zarazeni" localSheetId="14">#REF!</definedName>
    <definedName name="zarazeni" localSheetId="15">#REF!</definedName>
    <definedName name="zarazeni" localSheetId="16">#REF!</definedName>
    <definedName name="zarazeni" localSheetId="17">#REF!</definedName>
    <definedName name="zarazeni" localSheetId="4">#REF!</definedName>
    <definedName name="zarazeni" localSheetId="5">#REF!</definedName>
    <definedName name="zarazeni" localSheetId="6">#REF!</definedName>
    <definedName name="zarazeni" localSheetId="7">#REF!</definedName>
    <definedName name="zarazeni" localSheetId="8">#REF!</definedName>
    <definedName name="zarazeni" localSheetId="9">#REF!</definedName>
    <definedName name="zarazeni" localSheetId="10">#REF!</definedName>
    <definedName name="zarazeni" localSheetId="11">#REF!</definedName>
    <definedName name="zarazeni" localSheetId="21">#REF!</definedName>
    <definedName name="zarazeni" localSheetId="2">#REF!</definedName>
    <definedName name="zarazeni" localSheetId="18">#REF!</definedName>
    <definedName name="zarazeni" localSheetId="20">#REF!</definedName>
    <definedName name="zarazeni" localSheetId="19">#REF!</definedName>
    <definedName name="zarazeni" localSheetId="1">#REF!</definedName>
    <definedName name="zarazen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45" l="1"/>
  <c r="T21" i="30"/>
  <c r="S21" i="30"/>
  <c r="R21" i="30"/>
  <c r="Q21" i="30"/>
  <c r="P21" i="30"/>
  <c r="O21" i="30"/>
  <c r="N21" i="30"/>
  <c r="M21" i="30"/>
  <c r="L21" i="30"/>
  <c r="K21" i="30"/>
  <c r="J21" i="30"/>
  <c r="I21" i="30"/>
  <c r="H21" i="30"/>
  <c r="G21" i="30"/>
  <c r="F21" i="30"/>
  <c r="F20" i="30"/>
  <c r="G17" i="30"/>
  <c r="H17" i="30"/>
  <c r="T18" i="30"/>
  <c r="S18" i="30"/>
  <c r="R18" i="30"/>
  <c r="Q18" i="30"/>
  <c r="P18" i="30"/>
  <c r="O18" i="30"/>
  <c r="N18" i="30"/>
  <c r="M18" i="30"/>
  <c r="L18" i="30"/>
  <c r="K18" i="30"/>
  <c r="J18" i="30"/>
  <c r="I18" i="30"/>
  <c r="H18" i="30"/>
  <c r="G18" i="30"/>
  <c r="F18" i="30"/>
  <c r="T17" i="30"/>
  <c r="S17" i="30"/>
  <c r="R17" i="30"/>
  <c r="Q17" i="30"/>
  <c r="P17" i="30"/>
  <c r="O17" i="30"/>
  <c r="N17" i="30"/>
  <c r="M17" i="30"/>
  <c r="L17" i="30"/>
  <c r="K17" i="30"/>
  <c r="J17" i="30"/>
  <c r="I17" i="30"/>
  <c r="F17" i="30"/>
  <c r="T16" i="30"/>
  <c r="S16" i="30"/>
  <c r="R16" i="30"/>
  <c r="Q16" i="30"/>
  <c r="P16" i="30"/>
  <c r="O16" i="30"/>
  <c r="N16" i="30"/>
  <c r="M16" i="30"/>
  <c r="L16" i="30"/>
  <c r="K16" i="30"/>
  <c r="J16" i="30"/>
  <c r="I16" i="30"/>
  <c r="H16" i="30"/>
  <c r="G16" i="30"/>
  <c r="F16" i="30"/>
  <c r="F7" i="30" l="1"/>
  <c r="F6" i="30" s="1"/>
  <c r="G7" i="30"/>
  <c r="G6" i="30" s="1"/>
  <c r="J31" i="45" l="1"/>
  <c r="T24" i="45"/>
  <c r="B11" i="44" l="1"/>
  <c r="B10" i="44"/>
  <c r="B12" i="44"/>
  <c r="U52" i="30" l="1"/>
  <c r="U51" i="30"/>
  <c r="U50" i="30"/>
  <c r="U49" i="30"/>
  <c r="U48" i="30"/>
  <c r="I51" i="30" l="1"/>
  <c r="F52" i="30"/>
  <c r="Y52" i="30" s="1"/>
  <c r="F51" i="30"/>
  <c r="Y51" i="30" s="1"/>
  <c r="F48" i="30"/>
  <c r="Y48" i="30" s="1"/>
  <c r="F49" i="30"/>
  <c r="Y49" i="30" s="1"/>
  <c r="F50" i="30"/>
  <c r="Y50" i="30" s="1"/>
  <c r="Y134" i="30" l="1"/>
  <c r="T96" i="30" l="1"/>
  <c r="S96" i="30"/>
  <c r="R96" i="30"/>
  <c r="Q96" i="30"/>
  <c r="P96" i="30"/>
  <c r="O96" i="30"/>
  <c r="N96" i="30"/>
  <c r="M96" i="30"/>
  <c r="L96" i="30"/>
  <c r="K96" i="30"/>
  <c r="J96" i="30"/>
  <c r="I96" i="30"/>
  <c r="H96" i="30"/>
  <c r="G96" i="30"/>
  <c r="F96" i="30"/>
  <c r="T95" i="30"/>
  <c r="S95" i="30"/>
  <c r="R95" i="30"/>
  <c r="Q95" i="30"/>
  <c r="P95" i="30"/>
  <c r="O95" i="30"/>
  <c r="N95" i="30"/>
  <c r="M95" i="30"/>
  <c r="L95" i="30"/>
  <c r="K95" i="30"/>
  <c r="J95" i="30"/>
  <c r="I95" i="30"/>
  <c r="H95" i="30"/>
  <c r="G95" i="30"/>
  <c r="F95" i="30"/>
  <c r="T106" i="30"/>
  <c r="S106" i="30"/>
  <c r="R106" i="30"/>
  <c r="Q106" i="30"/>
  <c r="P106" i="30"/>
  <c r="O106" i="30"/>
  <c r="N106" i="30"/>
  <c r="M106" i="30"/>
  <c r="L106" i="30"/>
  <c r="K106" i="30"/>
  <c r="J106" i="30"/>
  <c r="I106" i="30"/>
  <c r="H106" i="30"/>
  <c r="G106" i="30"/>
  <c r="T104" i="30" l="1"/>
  <c r="S104" i="30"/>
  <c r="R104" i="30"/>
  <c r="Q104" i="30"/>
  <c r="P104" i="30"/>
  <c r="O104" i="30"/>
  <c r="N104" i="30"/>
  <c r="M104" i="30"/>
  <c r="L104" i="30"/>
  <c r="K104" i="30"/>
  <c r="J104" i="30"/>
  <c r="I104" i="30"/>
  <c r="H104" i="30"/>
  <c r="G104" i="30"/>
  <c r="F104" i="30"/>
  <c r="AN55" i="55" l="1"/>
  <c r="AU55" i="55"/>
  <c r="AU57" i="55" s="1"/>
  <c r="AU58" i="55" s="1"/>
  <c r="AU60" i="55" s="1"/>
  <c r="AN57" i="55"/>
  <c r="AN58" i="55"/>
  <c r="AN59" i="55"/>
  <c r="AN60" i="55"/>
  <c r="G116" i="30" l="1"/>
  <c r="H116" i="30"/>
  <c r="I116" i="30"/>
  <c r="J116" i="30"/>
  <c r="K116" i="30"/>
  <c r="L116" i="30"/>
  <c r="M116" i="30"/>
  <c r="N116" i="30"/>
  <c r="O116" i="30"/>
  <c r="Q116" i="30"/>
  <c r="R116" i="30"/>
  <c r="S116" i="30"/>
  <c r="T116" i="30"/>
  <c r="F132" i="30"/>
  <c r="T15" i="30"/>
  <c r="S15" i="30"/>
  <c r="R15" i="30"/>
  <c r="Q15" i="30"/>
  <c r="P15" i="30"/>
  <c r="O15" i="30"/>
  <c r="N15" i="30"/>
  <c r="M15" i="30"/>
  <c r="L15" i="30"/>
  <c r="K15" i="30"/>
  <c r="J15" i="30"/>
  <c r="I15" i="30"/>
  <c r="H15" i="30"/>
  <c r="G15" i="30"/>
  <c r="F15" i="30"/>
  <c r="T20" i="30"/>
  <c r="T132" i="30" s="1"/>
  <c r="S20" i="30"/>
  <c r="S132" i="30" s="1"/>
  <c r="R20" i="30"/>
  <c r="R132" i="30" s="1"/>
  <c r="Q20" i="30"/>
  <c r="Q132" i="30" s="1"/>
  <c r="P20" i="30"/>
  <c r="P132" i="30" s="1"/>
  <c r="O20" i="30"/>
  <c r="N20" i="30"/>
  <c r="N132" i="30" s="1"/>
  <c r="M20" i="30"/>
  <c r="M132" i="30" s="1"/>
  <c r="L20" i="30"/>
  <c r="L132" i="30" s="1"/>
  <c r="K20" i="30"/>
  <c r="K132" i="30" s="1"/>
  <c r="J20" i="30"/>
  <c r="J132" i="30" s="1"/>
  <c r="I20" i="30"/>
  <c r="I132" i="30" s="1"/>
  <c r="H20" i="30"/>
  <c r="H132" i="30" s="1"/>
  <c r="G20" i="30"/>
  <c r="T103" i="30"/>
  <c r="T111" i="30" s="1"/>
  <c r="T112" i="30" s="1"/>
  <c r="S103" i="30"/>
  <c r="S111" i="30" s="1"/>
  <c r="S112" i="30" s="1"/>
  <c r="R103" i="30"/>
  <c r="R111" i="30" s="1"/>
  <c r="R112" i="30" s="1"/>
  <c r="Q103" i="30"/>
  <c r="Q111" i="30" s="1"/>
  <c r="Q112" i="30" s="1"/>
  <c r="P103" i="30"/>
  <c r="P111" i="30" s="1"/>
  <c r="P112" i="30" s="1"/>
  <c r="O103" i="30"/>
  <c r="O111" i="30" s="1"/>
  <c r="O112" i="30" s="1"/>
  <c r="N103" i="30"/>
  <c r="N111" i="30" s="1"/>
  <c r="N112" i="30" s="1"/>
  <c r="M103" i="30"/>
  <c r="M111" i="30" s="1"/>
  <c r="M112" i="30" s="1"/>
  <c r="L103" i="30"/>
  <c r="L111" i="30" s="1"/>
  <c r="L112" i="30" s="1"/>
  <c r="K103" i="30"/>
  <c r="K111" i="30" s="1"/>
  <c r="K112" i="30" s="1"/>
  <c r="J103" i="30"/>
  <c r="J111" i="30" s="1"/>
  <c r="J112" i="30" s="1"/>
  <c r="I103" i="30"/>
  <c r="I111" i="30" s="1"/>
  <c r="I112" i="30" s="1"/>
  <c r="H103" i="30"/>
  <c r="H111" i="30" s="1"/>
  <c r="H112" i="30" s="1"/>
  <c r="G103" i="30"/>
  <c r="G111" i="30" s="1"/>
  <c r="G112" i="30" s="1"/>
  <c r="F103" i="30"/>
  <c r="G105" i="30" l="1"/>
  <c r="G107" i="30" s="1"/>
  <c r="G132" i="30"/>
  <c r="O105" i="30"/>
  <c r="O107" i="30" s="1"/>
  <c r="O132" i="30"/>
  <c r="Y15" i="30"/>
  <c r="Y16" i="30"/>
  <c r="W20" i="30"/>
  <c r="W15" i="30"/>
  <c r="W16" i="30"/>
  <c r="Y20" i="30"/>
  <c r="L105" i="30"/>
  <c r="L107" i="30" s="1"/>
  <c r="H105" i="30"/>
  <c r="H107" i="30" s="1"/>
  <c r="P105" i="30"/>
  <c r="P107" i="30" s="1"/>
  <c r="M105" i="30"/>
  <c r="M107" i="30" s="1"/>
  <c r="Q105" i="30"/>
  <c r="Q107" i="30" s="1"/>
  <c r="N105" i="30"/>
  <c r="N107" i="30" s="1"/>
  <c r="I105" i="30"/>
  <c r="I107" i="30" s="1"/>
  <c r="J105" i="30"/>
  <c r="J107" i="30" s="1"/>
  <c r="R105" i="30"/>
  <c r="R107" i="30" s="1"/>
  <c r="K105" i="30"/>
  <c r="K107" i="30" s="1"/>
  <c r="S105" i="30"/>
  <c r="S107" i="30" s="1"/>
  <c r="T105" i="30"/>
  <c r="T107" i="30" s="1"/>
  <c r="P116" i="30"/>
  <c r="F105" i="30"/>
  <c r="F106" i="30" s="1"/>
  <c r="U106" i="30" l="1"/>
  <c r="F116" i="30"/>
  <c r="F107" i="30"/>
  <c r="U107" i="30" s="1"/>
  <c r="U116" i="30" l="1"/>
  <c r="L5" i="44"/>
  <c r="AN55" i="46"/>
  <c r="B24" i="44"/>
  <c r="B23" i="44"/>
  <c r="B22" i="44"/>
  <c r="B21" i="44"/>
  <c r="B20" i="44"/>
  <c r="B19" i="44"/>
  <c r="B18" i="44"/>
  <c r="B17" i="44"/>
  <c r="B16" i="44"/>
  <c r="B15" i="44"/>
  <c r="B14" i="44"/>
  <c r="B13" i="44"/>
  <c r="B5" i="44"/>
  <c r="K24" i="44"/>
  <c r="K23" i="44"/>
  <c r="K22" i="44"/>
  <c r="K21" i="44"/>
  <c r="K20" i="44"/>
  <c r="K19" i="44"/>
  <c r="K18" i="44"/>
  <c r="K17" i="44"/>
  <c r="K16" i="44"/>
  <c r="K15" i="44"/>
  <c r="K14" i="44"/>
  <c r="K13" i="44"/>
  <c r="K12" i="44"/>
  <c r="K11" i="44"/>
  <c r="K10" i="44"/>
  <c r="T19" i="30" l="1"/>
  <c r="S19" i="30"/>
  <c r="R19" i="30"/>
  <c r="Q19" i="30"/>
  <c r="P19" i="30"/>
  <c r="O19" i="30"/>
  <c r="N19" i="30"/>
  <c r="M19" i="30"/>
  <c r="L19" i="30"/>
  <c r="K19" i="30"/>
  <c r="J19" i="30"/>
  <c r="I19" i="30"/>
  <c r="H19" i="30"/>
  <c r="G19" i="30"/>
  <c r="F19" i="30"/>
  <c r="F130" i="30" s="1"/>
  <c r="Y19" i="30" l="1"/>
  <c r="M101" i="30"/>
  <c r="M99" i="30"/>
  <c r="O101" i="30"/>
  <c r="O99" i="30"/>
  <c r="H99" i="30"/>
  <c r="H101" i="30"/>
  <c r="N101" i="30"/>
  <c r="N99" i="30"/>
  <c r="G101" i="30"/>
  <c r="G99" i="30"/>
  <c r="P99" i="30"/>
  <c r="P101" i="30"/>
  <c r="I99" i="30"/>
  <c r="I101" i="30"/>
  <c r="Q99" i="30"/>
  <c r="Q101" i="30"/>
  <c r="J99" i="30"/>
  <c r="J101" i="30"/>
  <c r="R99" i="30"/>
  <c r="R101" i="30"/>
  <c r="K99" i="30"/>
  <c r="K101" i="30"/>
  <c r="S99" i="30"/>
  <c r="S101" i="30"/>
  <c r="L101" i="30"/>
  <c r="L99" i="30"/>
  <c r="T101" i="30"/>
  <c r="T99" i="30"/>
  <c r="M130" i="30"/>
  <c r="M135" i="30"/>
  <c r="H130" i="30"/>
  <c r="H135" i="30"/>
  <c r="H137" i="30" s="1"/>
  <c r="H136" i="30" s="1"/>
  <c r="O135" i="30"/>
  <c r="O137" i="30" s="1"/>
  <c r="O136" i="30" s="1"/>
  <c r="O130" i="30"/>
  <c r="Q130" i="30"/>
  <c r="Q135" i="30"/>
  <c r="Q137" i="30" s="1"/>
  <c r="Q136" i="30" s="1"/>
  <c r="N135" i="30"/>
  <c r="N137" i="30" s="1"/>
  <c r="N136" i="30" s="1"/>
  <c r="N130" i="30"/>
  <c r="G135" i="30"/>
  <c r="G137" i="30" s="1"/>
  <c r="G136" i="30" s="1"/>
  <c r="G130" i="30"/>
  <c r="P130" i="30"/>
  <c r="P135" i="30"/>
  <c r="P137" i="30" s="1"/>
  <c r="P136" i="30" s="1"/>
  <c r="I130" i="30"/>
  <c r="I135" i="30"/>
  <c r="I137" i="30" s="1"/>
  <c r="I136" i="30" s="1"/>
  <c r="J130" i="30"/>
  <c r="J135" i="30"/>
  <c r="J137" i="30" s="1"/>
  <c r="J136" i="30" s="1"/>
  <c r="R130" i="30"/>
  <c r="R135" i="30"/>
  <c r="K135" i="30"/>
  <c r="K137" i="30" s="1"/>
  <c r="K136" i="30" s="1"/>
  <c r="K130" i="30"/>
  <c r="S130" i="30"/>
  <c r="S135" i="30"/>
  <c r="L130" i="30"/>
  <c r="L135" i="30"/>
  <c r="T130" i="30"/>
  <c r="T135" i="30"/>
  <c r="T137" i="30" s="1"/>
  <c r="T136" i="30" s="1"/>
  <c r="W19" i="30"/>
  <c r="W17" i="30"/>
  <c r="Y17" i="30"/>
  <c r="T55" i="30"/>
  <c r="T119" i="30" s="1"/>
  <c r="T54" i="30"/>
  <c r="T46" i="30"/>
  <c r="T45" i="30"/>
  <c r="T43" i="30"/>
  <c r="T42" i="30"/>
  <c r="T41" i="30"/>
  <c r="T39" i="30"/>
  <c r="T38" i="30"/>
  <c r="T37" i="30"/>
  <c r="T36" i="30"/>
  <c r="T34" i="30"/>
  <c r="T33" i="30"/>
  <c r="T32" i="30"/>
  <c r="T31" i="30"/>
  <c r="T30" i="30"/>
  <c r="T29" i="30"/>
  <c r="T28" i="30"/>
  <c r="T27" i="30"/>
  <c r="T26" i="30"/>
  <c r="T25" i="30"/>
  <c r="T23" i="30"/>
  <c r="T22" i="30"/>
  <c r="T14" i="30"/>
  <c r="T12" i="30"/>
  <c r="T11" i="30"/>
  <c r="T10" i="30"/>
  <c r="T9" i="30"/>
  <c r="T8" i="30"/>
  <c r="T7" i="30"/>
  <c r="T6" i="30" s="1"/>
  <c r="S55" i="30"/>
  <c r="S119" i="30" s="1"/>
  <c r="S54" i="30"/>
  <c r="S46" i="30"/>
  <c r="S45" i="30"/>
  <c r="S43" i="30"/>
  <c r="S42" i="30"/>
  <c r="S41" i="30"/>
  <c r="S39" i="30"/>
  <c r="S38" i="30"/>
  <c r="S37" i="30"/>
  <c r="S36" i="30"/>
  <c r="S34" i="30"/>
  <c r="S33" i="30"/>
  <c r="S32" i="30"/>
  <c r="S31" i="30"/>
  <c r="S30" i="30"/>
  <c r="S29" i="30"/>
  <c r="S28" i="30"/>
  <c r="S27" i="30"/>
  <c r="S26" i="30"/>
  <c r="S25" i="30"/>
  <c r="S23" i="30"/>
  <c r="S22" i="30"/>
  <c r="S14" i="30"/>
  <c r="S12" i="30"/>
  <c r="S11" i="30"/>
  <c r="S10" i="30"/>
  <c r="S9" i="30"/>
  <c r="R55" i="30"/>
  <c r="R119" i="30" s="1"/>
  <c r="R54" i="30"/>
  <c r="R46" i="30"/>
  <c r="R45" i="30"/>
  <c r="R43" i="30"/>
  <c r="R42" i="30"/>
  <c r="R41" i="30"/>
  <c r="R39" i="30"/>
  <c r="R38" i="30"/>
  <c r="R37" i="30"/>
  <c r="R36" i="30"/>
  <c r="R34" i="30"/>
  <c r="R33" i="30"/>
  <c r="R32" i="30"/>
  <c r="R31" i="30"/>
  <c r="R30" i="30"/>
  <c r="R29" i="30"/>
  <c r="R28" i="30"/>
  <c r="R27" i="30"/>
  <c r="R26" i="30"/>
  <c r="R25" i="30"/>
  <c r="R23" i="30"/>
  <c r="R22" i="30"/>
  <c r="R14" i="30"/>
  <c r="R12" i="30"/>
  <c r="R11" i="30"/>
  <c r="R10" i="30"/>
  <c r="R9" i="30"/>
  <c r="Q55" i="30"/>
  <c r="Q119" i="30" s="1"/>
  <c r="Q54" i="30"/>
  <c r="Q46" i="30"/>
  <c r="Q45" i="30"/>
  <c r="Q43" i="30"/>
  <c r="Q42" i="30"/>
  <c r="Q41" i="30"/>
  <c r="Q39" i="30"/>
  <c r="Q38" i="30"/>
  <c r="Q37" i="30"/>
  <c r="Q36" i="30"/>
  <c r="Q34" i="30"/>
  <c r="Q33" i="30"/>
  <c r="Q32" i="30"/>
  <c r="Q31" i="30"/>
  <c r="Q30" i="30"/>
  <c r="Q29" i="30"/>
  <c r="Q28" i="30"/>
  <c r="Q27" i="30"/>
  <c r="Q26" i="30"/>
  <c r="Q25" i="30"/>
  <c r="Q23" i="30"/>
  <c r="Q22" i="30"/>
  <c r="Q14" i="30"/>
  <c r="Q12" i="30"/>
  <c r="Q11" i="30"/>
  <c r="Q10" i="30"/>
  <c r="Q9" i="30"/>
  <c r="P55" i="30"/>
  <c r="P119" i="30" s="1"/>
  <c r="P54" i="30"/>
  <c r="P46" i="30"/>
  <c r="P45" i="30"/>
  <c r="P43" i="30"/>
  <c r="P42" i="30"/>
  <c r="P41" i="30"/>
  <c r="P39" i="30"/>
  <c r="P38" i="30"/>
  <c r="P37" i="30"/>
  <c r="P36" i="30"/>
  <c r="P34" i="30"/>
  <c r="P33" i="30"/>
  <c r="P32" i="30"/>
  <c r="P31" i="30"/>
  <c r="P30" i="30"/>
  <c r="P29" i="30"/>
  <c r="P28" i="30"/>
  <c r="P27" i="30"/>
  <c r="P26" i="30"/>
  <c r="P25" i="30"/>
  <c r="P23" i="30"/>
  <c r="P22" i="30"/>
  <c r="P14" i="30"/>
  <c r="P12" i="30"/>
  <c r="P11" i="30"/>
  <c r="P10" i="30"/>
  <c r="P9" i="30"/>
  <c r="O55" i="30"/>
  <c r="O119" i="30" s="1"/>
  <c r="O54" i="30"/>
  <c r="O46" i="30"/>
  <c r="O45" i="30"/>
  <c r="O43" i="30"/>
  <c r="G42" i="30"/>
  <c r="H42" i="30"/>
  <c r="I42" i="30"/>
  <c r="K42" i="30"/>
  <c r="M42" i="30"/>
  <c r="L42" i="30"/>
  <c r="N42" i="30"/>
  <c r="O42" i="30"/>
  <c r="O41" i="30"/>
  <c r="O39" i="30"/>
  <c r="O38" i="30"/>
  <c r="O37" i="30"/>
  <c r="O36" i="30"/>
  <c r="O34" i="30"/>
  <c r="O33" i="30"/>
  <c r="O32" i="30"/>
  <c r="O31" i="30"/>
  <c r="O30" i="30"/>
  <c r="O29" i="30"/>
  <c r="O28" i="30"/>
  <c r="O27" i="30"/>
  <c r="O26" i="30"/>
  <c r="O25" i="30"/>
  <c r="O23" i="30"/>
  <c r="O22" i="30"/>
  <c r="O14" i="30"/>
  <c r="O12" i="30"/>
  <c r="O11" i="30"/>
  <c r="O10" i="30"/>
  <c r="O9" i="30"/>
  <c r="N55" i="30"/>
  <c r="N119" i="30" s="1"/>
  <c r="N54" i="30"/>
  <c r="N46" i="30"/>
  <c r="N45" i="30"/>
  <c r="N43" i="30"/>
  <c r="N41" i="30"/>
  <c r="N39" i="30"/>
  <c r="N38" i="30"/>
  <c r="N37" i="30"/>
  <c r="N36" i="30"/>
  <c r="N34" i="30"/>
  <c r="N33" i="30"/>
  <c r="N32" i="30"/>
  <c r="N31" i="30"/>
  <c r="N30" i="30"/>
  <c r="N29" i="30"/>
  <c r="N28" i="30"/>
  <c r="N27" i="30"/>
  <c r="N26" i="30"/>
  <c r="N25" i="30"/>
  <c r="N23" i="30"/>
  <c r="N22" i="30"/>
  <c r="N14" i="30"/>
  <c r="N12" i="30"/>
  <c r="N11" i="30"/>
  <c r="N10" i="30"/>
  <c r="N9" i="30"/>
  <c r="M55" i="30"/>
  <c r="M119" i="30" s="1"/>
  <c r="M54" i="30"/>
  <c r="M46" i="30"/>
  <c r="M45" i="30"/>
  <c r="M43" i="30"/>
  <c r="M41" i="30"/>
  <c r="M39" i="30"/>
  <c r="M38" i="30"/>
  <c r="M37" i="30"/>
  <c r="M36" i="30"/>
  <c r="M34" i="30"/>
  <c r="M33" i="30"/>
  <c r="M32" i="30"/>
  <c r="M31" i="30"/>
  <c r="M30" i="30"/>
  <c r="M29" i="30"/>
  <c r="M28" i="30"/>
  <c r="M27" i="30"/>
  <c r="M26" i="30"/>
  <c r="M25" i="30"/>
  <c r="M23" i="30"/>
  <c r="M22" i="30"/>
  <c r="M14" i="30"/>
  <c r="M12" i="30"/>
  <c r="M11" i="30"/>
  <c r="M10" i="30"/>
  <c r="M9" i="30"/>
  <c r="L55" i="30"/>
  <c r="L119" i="30" s="1"/>
  <c r="L54" i="30"/>
  <c r="L46" i="30"/>
  <c r="L45" i="30"/>
  <c r="L43" i="30"/>
  <c r="L41" i="30"/>
  <c r="L39" i="30"/>
  <c r="L38" i="30"/>
  <c r="L37" i="30"/>
  <c r="L36" i="30"/>
  <c r="L34" i="30"/>
  <c r="L33" i="30"/>
  <c r="L32" i="30"/>
  <c r="L31" i="30"/>
  <c r="L30" i="30"/>
  <c r="L29" i="30"/>
  <c r="L28" i="30"/>
  <c r="L27" i="30"/>
  <c r="L26" i="30"/>
  <c r="L25" i="30"/>
  <c r="L23" i="30"/>
  <c r="L22" i="30"/>
  <c r="L14" i="30"/>
  <c r="L12" i="30"/>
  <c r="L11" i="30"/>
  <c r="L10" i="30"/>
  <c r="L9" i="30"/>
  <c r="K55" i="30"/>
  <c r="K119" i="30" s="1"/>
  <c r="K54" i="30"/>
  <c r="K46" i="30"/>
  <c r="K45" i="30"/>
  <c r="K43" i="30"/>
  <c r="K41" i="30"/>
  <c r="K39" i="30"/>
  <c r="K38" i="30"/>
  <c r="K37" i="30"/>
  <c r="K36" i="30"/>
  <c r="K34" i="30"/>
  <c r="K33" i="30"/>
  <c r="K32" i="30"/>
  <c r="K31" i="30"/>
  <c r="K30" i="30"/>
  <c r="K29" i="30"/>
  <c r="K28" i="30"/>
  <c r="K27" i="30"/>
  <c r="K26" i="30"/>
  <c r="K25" i="30"/>
  <c r="K23" i="30"/>
  <c r="K22" i="30"/>
  <c r="K14" i="30"/>
  <c r="K12" i="30"/>
  <c r="K11" i="30"/>
  <c r="K10" i="30"/>
  <c r="K9" i="30"/>
  <c r="J55" i="30"/>
  <c r="J119" i="30" s="1"/>
  <c r="J54" i="30"/>
  <c r="J46" i="30"/>
  <c r="J45" i="30"/>
  <c r="J43" i="30"/>
  <c r="J42" i="30"/>
  <c r="J41" i="30"/>
  <c r="J39" i="30"/>
  <c r="J38" i="30"/>
  <c r="J37" i="30"/>
  <c r="J36" i="30"/>
  <c r="J34" i="30"/>
  <c r="J33" i="30"/>
  <c r="J32" i="30"/>
  <c r="J31" i="30"/>
  <c r="J30" i="30"/>
  <c r="J29" i="30"/>
  <c r="J28" i="30"/>
  <c r="J27" i="30"/>
  <c r="J26" i="30"/>
  <c r="J25" i="30"/>
  <c r="J23" i="30"/>
  <c r="J22" i="30"/>
  <c r="J14" i="30"/>
  <c r="J12" i="30"/>
  <c r="J11" i="30"/>
  <c r="J10" i="30"/>
  <c r="J9" i="30"/>
  <c r="I55" i="30"/>
  <c r="I119" i="30" s="1"/>
  <c r="I54" i="30"/>
  <c r="I46" i="30"/>
  <c r="I45" i="30"/>
  <c r="I43" i="30"/>
  <c r="I41" i="30"/>
  <c r="I39" i="30"/>
  <c r="I38" i="30"/>
  <c r="I37" i="30"/>
  <c r="I36" i="30"/>
  <c r="I34" i="30"/>
  <c r="I33" i="30"/>
  <c r="I32" i="30"/>
  <c r="I31" i="30"/>
  <c r="I30" i="30"/>
  <c r="I29" i="30"/>
  <c r="I28" i="30"/>
  <c r="I27" i="30"/>
  <c r="I26" i="30"/>
  <c r="I25" i="30"/>
  <c r="I23" i="30"/>
  <c r="I22" i="30"/>
  <c r="I14" i="30"/>
  <c r="I12" i="30"/>
  <c r="I11" i="30"/>
  <c r="I10" i="30"/>
  <c r="I9" i="30"/>
  <c r="H55" i="30"/>
  <c r="H119" i="30" s="1"/>
  <c r="H54" i="30"/>
  <c r="H46" i="30"/>
  <c r="H45" i="30"/>
  <c r="H43" i="30"/>
  <c r="H41" i="30"/>
  <c r="H39" i="30"/>
  <c r="H38" i="30"/>
  <c r="H37" i="30"/>
  <c r="H36" i="30"/>
  <c r="H34" i="30"/>
  <c r="H33" i="30"/>
  <c r="H32" i="30"/>
  <c r="H31" i="30"/>
  <c r="H30" i="30"/>
  <c r="H29" i="30"/>
  <c r="H28" i="30"/>
  <c r="H27" i="30"/>
  <c r="H26" i="30"/>
  <c r="H25" i="30"/>
  <c r="H23" i="30"/>
  <c r="H22" i="30"/>
  <c r="H14" i="30"/>
  <c r="H12" i="30"/>
  <c r="H10" i="30"/>
  <c r="H9" i="30"/>
  <c r="G55" i="30"/>
  <c r="G119" i="30" s="1"/>
  <c r="G54" i="30"/>
  <c r="G46" i="30"/>
  <c r="G45" i="30"/>
  <c r="G43" i="30"/>
  <c r="G41" i="30"/>
  <c r="G39" i="30"/>
  <c r="G38" i="30"/>
  <c r="G37" i="30"/>
  <c r="G36" i="30"/>
  <c r="G34" i="30"/>
  <c r="G33" i="30"/>
  <c r="G32" i="30"/>
  <c r="G31" i="30"/>
  <c r="G30" i="30"/>
  <c r="G29" i="30"/>
  <c r="G28" i="30"/>
  <c r="G27" i="30"/>
  <c r="G26" i="30"/>
  <c r="G25" i="30"/>
  <c r="G23" i="30"/>
  <c r="G22" i="30"/>
  <c r="G14" i="30"/>
  <c r="G12" i="30"/>
  <c r="G11" i="30"/>
  <c r="G10" i="30"/>
  <c r="G9" i="30"/>
  <c r="S20" i="43"/>
  <c r="K20" i="43"/>
  <c r="B20" i="43"/>
  <c r="S19" i="43"/>
  <c r="K19" i="43"/>
  <c r="B19" i="43"/>
  <c r="S18" i="43"/>
  <c r="K18" i="43"/>
  <c r="B18" i="43"/>
  <c r="S17" i="43"/>
  <c r="K17" i="43"/>
  <c r="B17" i="43"/>
  <c r="S16" i="43"/>
  <c r="K16" i="43"/>
  <c r="B16" i="43"/>
  <c r="S15" i="43"/>
  <c r="K15" i="43"/>
  <c r="B15" i="43"/>
  <c r="S14" i="43"/>
  <c r="K14" i="43"/>
  <c r="B14" i="43"/>
  <c r="S13" i="43"/>
  <c r="K13" i="43"/>
  <c r="B13" i="43"/>
  <c r="S12" i="43"/>
  <c r="K12" i="43"/>
  <c r="B12" i="43"/>
  <c r="S11" i="43"/>
  <c r="K11" i="43"/>
  <c r="B11" i="43"/>
  <c r="S10" i="43"/>
  <c r="K10" i="43"/>
  <c r="B10" i="43"/>
  <c r="S9" i="43"/>
  <c r="K9" i="43"/>
  <c r="B9" i="43"/>
  <c r="S8" i="43"/>
  <c r="K8" i="43"/>
  <c r="B8" i="43"/>
  <c r="S7" i="43"/>
  <c r="K7" i="43"/>
  <c r="B7" i="43"/>
  <c r="S19" i="42"/>
  <c r="K19" i="42"/>
  <c r="B19" i="42"/>
  <c r="S18" i="42"/>
  <c r="K18" i="42"/>
  <c r="B18" i="42"/>
  <c r="S17" i="42"/>
  <c r="K17" i="42"/>
  <c r="B17" i="42"/>
  <c r="S16" i="42"/>
  <c r="K16" i="42"/>
  <c r="B16" i="42"/>
  <c r="S15" i="42"/>
  <c r="K15" i="42"/>
  <c r="B15" i="42"/>
  <c r="S14" i="42"/>
  <c r="K14" i="42"/>
  <c r="B14" i="42"/>
  <c r="S13" i="42"/>
  <c r="K13" i="42"/>
  <c r="B13" i="42"/>
  <c r="S12" i="42"/>
  <c r="K12" i="42"/>
  <c r="B12" i="42"/>
  <c r="S11" i="42"/>
  <c r="K11" i="42"/>
  <c r="B11" i="42"/>
  <c r="S10" i="42"/>
  <c r="K10" i="42"/>
  <c r="B10" i="42"/>
  <c r="S9" i="42"/>
  <c r="K9" i="42"/>
  <c r="B9" i="42"/>
  <c r="S8" i="42"/>
  <c r="K8" i="42"/>
  <c r="B8" i="42"/>
  <c r="S7" i="42"/>
  <c r="K7" i="42"/>
  <c r="B7" i="42"/>
  <c r="S6" i="42"/>
  <c r="K6" i="42"/>
  <c r="B6" i="42"/>
  <c r="S19" i="41"/>
  <c r="K19" i="41"/>
  <c r="S18" i="41"/>
  <c r="K18" i="41"/>
  <c r="S17" i="41"/>
  <c r="K17" i="41"/>
  <c r="S16" i="41"/>
  <c r="K16" i="41"/>
  <c r="S15" i="41"/>
  <c r="K15" i="41"/>
  <c r="S14" i="41"/>
  <c r="K14" i="41"/>
  <c r="S13" i="41"/>
  <c r="K13" i="41"/>
  <c r="S12" i="41"/>
  <c r="K12" i="41"/>
  <c r="S11" i="41"/>
  <c r="K11" i="41"/>
  <c r="S10" i="41"/>
  <c r="K10" i="41"/>
  <c r="S9" i="41"/>
  <c r="K9" i="41"/>
  <c r="S8" i="41"/>
  <c r="K8" i="41"/>
  <c r="S7" i="41"/>
  <c r="K7" i="41"/>
  <c r="S6" i="41"/>
  <c r="K6" i="41"/>
  <c r="B19" i="41"/>
  <c r="AN60" i="82"/>
  <c r="AN59" i="82"/>
  <c r="AN58" i="82"/>
  <c r="AN57" i="82"/>
  <c r="AU55" i="82"/>
  <c r="AU57" i="82" s="1"/>
  <c r="AU58" i="82" s="1"/>
  <c r="AU60" i="82" s="1"/>
  <c r="AN55" i="82"/>
  <c r="B18" i="41"/>
  <c r="B17" i="41"/>
  <c r="B16" i="41"/>
  <c r="B15" i="41"/>
  <c r="B14" i="41"/>
  <c r="B13" i="41"/>
  <c r="B12" i="41"/>
  <c r="B11" i="41"/>
  <c r="B10" i="41"/>
  <c r="B9" i="41"/>
  <c r="B8" i="41"/>
  <c r="B7" i="41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S7" i="30"/>
  <c r="S6" i="30" s="1"/>
  <c r="R7" i="30"/>
  <c r="R6" i="30" s="1"/>
  <c r="Q7" i="30"/>
  <c r="Q6" i="30" s="1"/>
  <c r="P7" i="30"/>
  <c r="P6" i="30" s="1"/>
  <c r="O7" i="30"/>
  <c r="O6" i="30" s="1"/>
  <c r="N7" i="30"/>
  <c r="N6" i="30" s="1"/>
  <c r="M7" i="30"/>
  <c r="M6" i="30" s="1"/>
  <c r="L7" i="30"/>
  <c r="L6" i="30" s="1"/>
  <c r="K7" i="30"/>
  <c r="K6" i="30" s="1"/>
  <c r="J7" i="30"/>
  <c r="J6" i="30" s="1"/>
  <c r="I7" i="30"/>
  <c r="I6" i="30" s="1"/>
  <c r="H7" i="30"/>
  <c r="H6" i="30" s="1"/>
  <c r="B5" i="41"/>
  <c r="H11" i="30"/>
  <c r="F55" i="30"/>
  <c r="F54" i="30"/>
  <c r="F46" i="30"/>
  <c r="F14" i="30"/>
  <c r="F10" i="30"/>
  <c r="F9" i="30"/>
  <c r="F8" i="30"/>
  <c r="B6" i="41"/>
  <c r="W18" i="30" l="1"/>
  <c r="W21" i="30"/>
  <c r="Y8" i="30"/>
  <c r="K100" i="30"/>
  <c r="H100" i="30"/>
  <c r="P100" i="30"/>
  <c r="J100" i="30"/>
  <c r="M100" i="30"/>
  <c r="S100" i="30"/>
  <c r="O100" i="30"/>
  <c r="T100" i="30"/>
  <c r="I100" i="30"/>
  <c r="L100" i="30"/>
  <c r="R100" i="30"/>
  <c r="G100" i="30"/>
  <c r="N100" i="30"/>
  <c r="Q100" i="30"/>
  <c r="R137" i="30"/>
  <c r="R136" i="30" s="1"/>
  <c r="L137" i="30"/>
  <c r="L136" i="30" s="1"/>
  <c r="M137" i="30"/>
  <c r="M136" i="30" s="1"/>
  <c r="S137" i="30"/>
  <c r="S136" i="30" s="1"/>
  <c r="H134" i="30"/>
  <c r="K134" i="30"/>
  <c r="Q134" i="30"/>
  <c r="I134" i="30"/>
  <c r="L134" i="30"/>
  <c r="R134" i="30"/>
  <c r="N134" i="30"/>
  <c r="P134" i="30"/>
  <c r="J134" i="30"/>
  <c r="M134" i="30"/>
  <c r="S134" i="30"/>
  <c r="G134" i="30"/>
  <c r="Y18" i="30"/>
  <c r="O134" i="30"/>
  <c r="T134" i="30"/>
  <c r="Y21" i="30"/>
  <c r="Y54" i="30"/>
  <c r="Y46" i="30"/>
  <c r="F119" i="30"/>
  <c r="Y55" i="30"/>
  <c r="H98" i="30"/>
  <c r="H109" i="30" s="1"/>
  <c r="P98" i="30"/>
  <c r="P109" i="30" s="1"/>
  <c r="Q98" i="30"/>
  <c r="Q109" i="30" s="1"/>
  <c r="R98" i="30"/>
  <c r="R109" i="30" s="1"/>
  <c r="S98" i="30"/>
  <c r="S109" i="30" s="1"/>
  <c r="G98" i="30"/>
  <c r="G109" i="30" s="1"/>
  <c r="O98" i="30"/>
  <c r="O109" i="30" s="1"/>
  <c r="N98" i="30"/>
  <c r="N109" i="30" s="1"/>
  <c r="M98" i="30"/>
  <c r="M109" i="30" s="1"/>
  <c r="T98" i="30"/>
  <c r="T109" i="30" s="1"/>
  <c r="L98" i="30"/>
  <c r="L109" i="30" s="1"/>
  <c r="J98" i="30"/>
  <c r="J109" i="30" s="1"/>
  <c r="K98" i="30"/>
  <c r="K109" i="30" s="1"/>
  <c r="I98" i="30"/>
  <c r="I109" i="30" s="1"/>
  <c r="F43" i="30"/>
  <c r="Y43" i="30" s="1"/>
  <c r="F42" i="30"/>
  <c r="Y42" i="30" s="1"/>
  <c r="F41" i="30"/>
  <c r="Y41" i="30" s="1"/>
  <c r="F45" i="30"/>
  <c r="Y45" i="30" s="1"/>
  <c r="F39" i="30"/>
  <c r="Y39" i="30" s="1"/>
  <c r="F38" i="30"/>
  <c r="Y38" i="30" s="1"/>
  <c r="F37" i="30"/>
  <c r="Y37" i="30" s="1"/>
  <c r="F36" i="30"/>
  <c r="Y36" i="30" s="1"/>
  <c r="F12" i="30"/>
  <c r="F11" i="30"/>
  <c r="F34" i="30"/>
  <c r="F33" i="30"/>
  <c r="F32" i="30"/>
  <c r="F31" i="30"/>
  <c r="W31" i="30" s="1"/>
  <c r="F30" i="30"/>
  <c r="F29" i="30"/>
  <c r="F28" i="30"/>
  <c r="W28" i="30" s="1"/>
  <c r="F27" i="30"/>
  <c r="F26" i="30"/>
  <c r="F25" i="30"/>
  <c r="F23" i="30"/>
  <c r="F22" i="30"/>
  <c r="K6" i="43"/>
  <c r="S6" i="43"/>
  <c r="B6" i="43"/>
  <c r="S5" i="41"/>
  <c r="K5" i="41"/>
  <c r="F100" i="30" l="1"/>
  <c r="F101" i="30" s="1"/>
  <c r="F135" i="30" s="1"/>
  <c r="F137" i="30" s="1"/>
  <c r="F136" i="30" s="1"/>
  <c r="U119" i="30"/>
  <c r="N110" i="30"/>
  <c r="N113" i="30"/>
  <c r="O110" i="30"/>
  <c r="O113" i="30"/>
  <c r="I110" i="30"/>
  <c r="I113" i="30"/>
  <c r="G110" i="30"/>
  <c r="G113" i="30"/>
  <c r="K110" i="30"/>
  <c r="K113" i="30"/>
  <c r="S110" i="30"/>
  <c r="S113" i="30"/>
  <c r="J110" i="30"/>
  <c r="J113" i="30"/>
  <c r="R110" i="30"/>
  <c r="R113" i="30"/>
  <c r="L110" i="30"/>
  <c r="L113" i="30"/>
  <c r="Q110" i="30"/>
  <c r="Q113" i="30"/>
  <c r="T110" i="30"/>
  <c r="T113" i="30"/>
  <c r="P110" i="30"/>
  <c r="P113" i="30"/>
  <c r="F98" i="30"/>
  <c r="F99" i="30" s="1"/>
  <c r="M110" i="30"/>
  <c r="M113" i="30"/>
  <c r="H110" i="30"/>
  <c r="H113" i="30"/>
  <c r="F134" i="30" l="1"/>
  <c r="U101" i="30"/>
  <c r="U98" i="30"/>
  <c r="F109" i="30"/>
  <c r="U109" i="30" s="1"/>
  <c r="R114" i="30"/>
  <c r="R117" i="30"/>
  <c r="G114" i="30"/>
  <c r="G117" i="30"/>
  <c r="T114" i="30"/>
  <c r="T117" i="30"/>
  <c r="Q114" i="30"/>
  <c r="Q117" i="30"/>
  <c r="S114" i="30"/>
  <c r="S117" i="30"/>
  <c r="O114" i="30"/>
  <c r="O117" i="30"/>
  <c r="I114" i="30"/>
  <c r="I117" i="30"/>
  <c r="J114" i="30"/>
  <c r="J117" i="30"/>
  <c r="H114" i="30"/>
  <c r="H117" i="30"/>
  <c r="M114" i="30"/>
  <c r="M117" i="30"/>
  <c r="L114" i="30"/>
  <c r="L117" i="30"/>
  <c r="K114" i="30"/>
  <c r="K117" i="30"/>
  <c r="N114" i="30"/>
  <c r="N117" i="30"/>
  <c r="P114" i="30"/>
  <c r="P117" i="30"/>
  <c r="F111" i="30"/>
  <c r="K5" i="42"/>
  <c r="S5" i="42"/>
  <c r="B5" i="42"/>
  <c r="L120" i="30" l="1"/>
  <c r="L118" i="30"/>
  <c r="I120" i="30"/>
  <c r="I118" i="30"/>
  <c r="T120" i="30"/>
  <c r="T118" i="30"/>
  <c r="K120" i="30"/>
  <c r="K118" i="30"/>
  <c r="F112" i="30"/>
  <c r="U112" i="30" s="1"/>
  <c r="U111" i="30"/>
  <c r="P120" i="30"/>
  <c r="P118" i="30"/>
  <c r="M120" i="30"/>
  <c r="M118" i="30"/>
  <c r="O120" i="30"/>
  <c r="O118" i="30"/>
  <c r="G120" i="30"/>
  <c r="G118" i="30"/>
  <c r="N120" i="30"/>
  <c r="N118" i="30"/>
  <c r="H120" i="30"/>
  <c r="H118" i="30"/>
  <c r="S120" i="30"/>
  <c r="S118" i="30"/>
  <c r="R120" i="30"/>
  <c r="R118" i="30"/>
  <c r="J120" i="30"/>
  <c r="J118" i="30"/>
  <c r="Q120" i="30"/>
  <c r="Q118" i="30"/>
  <c r="F113" i="30"/>
  <c r="U113" i="30" s="1"/>
  <c r="F110" i="30"/>
  <c r="T27" i="45"/>
  <c r="T21" i="45"/>
  <c r="T18" i="45"/>
  <c r="T31" i="45" l="1"/>
  <c r="F117" i="30"/>
  <c r="U110" i="30"/>
  <c r="F120" i="30"/>
  <c r="U120" i="30" s="1"/>
  <c r="F114" i="30"/>
  <c r="U114" i="30" s="1"/>
  <c r="AN60" i="58"/>
  <c r="AN59" i="58"/>
  <c r="AN58" i="58"/>
  <c r="AN57" i="58"/>
  <c r="AU55" i="58"/>
  <c r="AU57" i="58" s="1"/>
  <c r="AU58" i="58" s="1"/>
  <c r="AU60" i="58" s="1"/>
  <c r="AN55" i="58"/>
  <c r="AN60" i="57"/>
  <c r="AN59" i="57"/>
  <c r="AN58" i="57"/>
  <c r="AN57" i="57"/>
  <c r="AU55" i="57"/>
  <c r="AU57" i="57" s="1"/>
  <c r="AU58" i="57" s="1"/>
  <c r="AU60" i="57" s="1"/>
  <c r="AN55" i="57"/>
  <c r="AN60" i="56"/>
  <c r="AN59" i="56"/>
  <c r="AN58" i="56"/>
  <c r="AN57" i="56"/>
  <c r="AU55" i="56"/>
  <c r="AU57" i="56" s="1"/>
  <c r="AU58" i="56" s="1"/>
  <c r="AU60" i="56" s="1"/>
  <c r="AN55" i="56"/>
  <c r="AN60" i="54"/>
  <c r="AN59" i="54"/>
  <c r="AN58" i="54"/>
  <c r="AN57" i="54"/>
  <c r="AU55" i="54"/>
  <c r="AU57" i="54" s="1"/>
  <c r="AU58" i="54" s="1"/>
  <c r="AU60" i="54" s="1"/>
  <c r="AN55" i="54"/>
  <c r="AN60" i="53"/>
  <c r="AN59" i="53"/>
  <c r="AN58" i="53"/>
  <c r="AN57" i="53"/>
  <c r="AU55" i="53"/>
  <c r="AU57" i="53" s="1"/>
  <c r="AU58" i="53" s="1"/>
  <c r="AU60" i="53" s="1"/>
  <c r="AN55" i="53"/>
  <c r="AN60" i="52"/>
  <c r="AN59" i="52"/>
  <c r="AN58" i="52"/>
  <c r="AN57" i="52"/>
  <c r="AU55" i="52"/>
  <c r="AU57" i="52" s="1"/>
  <c r="AU58" i="52" s="1"/>
  <c r="AU60" i="52" s="1"/>
  <c r="AN55" i="52"/>
  <c r="AN60" i="51"/>
  <c r="AN59" i="51"/>
  <c r="AN58" i="51"/>
  <c r="AN57" i="51"/>
  <c r="AU55" i="51"/>
  <c r="AU57" i="51" s="1"/>
  <c r="AU58" i="51" s="1"/>
  <c r="AU60" i="51" s="1"/>
  <c r="AN55" i="51"/>
  <c r="AN60" i="50"/>
  <c r="AN59" i="50"/>
  <c r="AN58" i="50"/>
  <c r="AN57" i="50"/>
  <c r="AU55" i="50"/>
  <c r="AU57" i="50" s="1"/>
  <c r="AU58" i="50" s="1"/>
  <c r="AU60" i="50" s="1"/>
  <c r="AN55" i="50"/>
  <c r="AN60" i="49"/>
  <c r="AN59" i="49"/>
  <c r="AN58" i="49"/>
  <c r="AN57" i="49"/>
  <c r="AU55" i="49"/>
  <c r="AU57" i="49" s="1"/>
  <c r="AU58" i="49" s="1"/>
  <c r="AU60" i="49" s="1"/>
  <c r="AN55" i="49"/>
  <c r="AN60" i="48"/>
  <c r="AN59" i="48"/>
  <c r="AN58" i="48"/>
  <c r="AN57" i="48"/>
  <c r="AU55" i="48"/>
  <c r="AU57" i="48" s="1"/>
  <c r="AU58" i="48" s="1"/>
  <c r="AU60" i="48" s="1"/>
  <c r="AN55" i="48"/>
  <c r="AN60" i="47"/>
  <c r="AN59" i="47"/>
  <c r="AN58" i="47"/>
  <c r="AN57" i="47"/>
  <c r="AU55" i="47"/>
  <c r="AU57" i="47" s="1"/>
  <c r="AU58" i="47" s="1"/>
  <c r="AU60" i="47" s="1"/>
  <c r="AN55" i="47"/>
  <c r="AN60" i="46"/>
  <c r="AN59" i="46"/>
  <c r="AN58" i="46"/>
  <c r="AN57" i="46"/>
  <c r="AU55" i="46"/>
  <c r="AU57" i="46" s="1"/>
  <c r="AU58" i="46" s="1"/>
  <c r="AU60" i="46" s="1"/>
  <c r="U117" i="30" l="1"/>
  <c r="F118" i="30"/>
  <c r="U118" i="30" s="1"/>
  <c r="AU55" i="10"/>
  <c r="AU57" i="10" s="1"/>
  <c r="AU58" i="10" s="1"/>
  <c r="AU60" i="10" s="1"/>
  <c r="AN57" i="10"/>
  <c r="AN58" i="10"/>
  <c r="AN59" i="10"/>
  <c r="AN60" i="10"/>
  <c r="AN55" i="10"/>
  <c r="K3" i="43" l="1"/>
  <c r="K3" i="42"/>
  <c r="K3" i="41"/>
  <c r="W32" i="30" l="1"/>
  <c r="Y32" i="30" s="1"/>
  <c r="W30" i="30"/>
  <c r="Y30" i="30" s="1"/>
  <c r="Y28" i="30"/>
  <c r="W26" i="30"/>
  <c r="Y26" i="30" s="1"/>
  <c r="Y31" i="30"/>
  <c r="W34" i="30" l="1"/>
  <c r="W25" i="30"/>
  <c r="Y25" i="30" s="1"/>
  <c r="W27" i="30"/>
  <c r="Y27" i="30" s="1"/>
  <c r="W33" i="30"/>
  <c r="Y33" i="30" s="1"/>
  <c r="W29" i="30"/>
  <c r="Y29" i="30" s="1"/>
  <c r="W11" i="30" l="1"/>
  <c r="Y34" i="30"/>
</calcChain>
</file>

<file path=xl/sharedStrings.xml><?xml version="1.0" encoding="utf-8"?>
<sst xmlns="http://schemas.openxmlformats.org/spreadsheetml/2006/main" count="2664" uniqueCount="275">
  <si>
    <t>1.</t>
  </si>
  <si>
    <t>PSČ</t>
  </si>
  <si>
    <t>Obec</t>
  </si>
  <si>
    <t>Ulice a číslo popisné / orientační</t>
  </si>
  <si>
    <t>akumulace elektrické energie</t>
  </si>
  <si>
    <t>3.</t>
  </si>
  <si>
    <t>Identifikační údaje Žadatele</t>
  </si>
  <si>
    <t>Název žadatele</t>
  </si>
  <si>
    <t>2.</t>
  </si>
  <si>
    <t>instalace OZE pro vlastní spotřebu podniku (fotovoltaické systémy, solární systémy, biomasa a podobně)</t>
  </si>
  <si>
    <t>Název objektu</t>
  </si>
  <si>
    <t>Typ objektu (škola, úřad, zdravotnické, kulturní, sportovní a jiné zařízení)</t>
  </si>
  <si>
    <t>m3</t>
  </si>
  <si>
    <t>m2</t>
  </si>
  <si>
    <t>Údaje o objektu</t>
  </si>
  <si>
    <t>Typ stavební technologie objektu</t>
  </si>
  <si>
    <t>ano</t>
  </si>
  <si>
    <t>ne</t>
  </si>
  <si>
    <t>Rok dokončení výstavby objektu</t>
  </si>
  <si>
    <t>Počet nadzemních podlaží</t>
  </si>
  <si>
    <t>Počet podzemních podlaží</t>
  </si>
  <si>
    <t>Obestavěný prostor</t>
  </si>
  <si>
    <t>Užitná podlahová plocha</t>
  </si>
  <si>
    <t>Energeticky vztažná plocha</t>
  </si>
  <si>
    <t>Zemní plyn (m3)</t>
  </si>
  <si>
    <t>Voda (m3)</t>
  </si>
  <si>
    <t>Tepelná energie - CZT (Kč)</t>
  </si>
  <si>
    <t>Voda (Kč)</t>
  </si>
  <si>
    <t>Zemní plyn (Kč)</t>
  </si>
  <si>
    <t>Tepelná energie - CZT (GJ)</t>
  </si>
  <si>
    <t>Jiná forma energie</t>
  </si>
  <si>
    <t>Jiná forma energie (Kč)</t>
  </si>
  <si>
    <t>Kč</t>
  </si>
  <si>
    <t>kWh</t>
  </si>
  <si>
    <t>GJ</t>
  </si>
  <si>
    <t>OBJEKT Č.</t>
  </si>
  <si>
    <t>Spotřeba energie</t>
  </si>
  <si>
    <t>OBJEKT</t>
  </si>
  <si>
    <t>název projektu</t>
  </si>
  <si>
    <t>Ulice a č.p.</t>
  </si>
  <si>
    <t>Nachází se nemovitost v chráněném území, nebo je jinak památkově chráněná?</t>
  </si>
  <si>
    <t>Provedená analýza vhodnosti</t>
  </si>
  <si>
    <t>Památkové chráněný objekt</t>
  </si>
  <si>
    <t>Identifikační údaje budov, u kterých se provádí verifikace výstupů analýzy vhodnosti</t>
  </si>
  <si>
    <t>p.č. objektu</t>
  </si>
  <si>
    <t>Ano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</si>
  <si>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</si>
  <si>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</si>
  <si>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</si>
  <si>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</si>
  <si>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</si>
  <si>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</si>
  <si>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</si>
  <si>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</si>
  <si>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</si>
  <si>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</si>
  <si>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</si>
  <si>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</si>
  <si>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Ne</t>
  </si>
  <si>
    <t>OPŽP</t>
  </si>
  <si>
    <t>Požadavek na přípravu žádosti do OPŽP</t>
  </si>
  <si>
    <t>Klient má podanou žádost do OPŽP</t>
  </si>
  <si>
    <t>Identifikační údaje budov, u kterých klient požaduje zpracování žádosti do dotačního programu(zpravidla OPŽP)</t>
  </si>
  <si>
    <t>Odhad celkových investičních výdajů na realizaci Projektu</t>
  </si>
  <si>
    <t>Celkový počet budov objektu</t>
  </si>
  <si>
    <t>Celkový počet budov</t>
  </si>
  <si>
    <t>Celková investice</t>
  </si>
  <si>
    <t>Identifikační údaje budov, u kterých klient již má zpracovanou žádost do dotačního programu(zpravidla OPŽP)</t>
  </si>
  <si>
    <t>Odhad celkové investice</t>
  </si>
  <si>
    <t>IČ</t>
  </si>
  <si>
    <t>CZT</t>
  </si>
  <si>
    <t>Tuhá paliva</t>
  </si>
  <si>
    <t>Zemní plyn</t>
  </si>
  <si>
    <t>LPG</t>
  </si>
  <si>
    <t>Elektřina</t>
  </si>
  <si>
    <t>Energonositel</t>
  </si>
  <si>
    <t>Výtápění</t>
  </si>
  <si>
    <t>Chlazení</t>
  </si>
  <si>
    <t>Příprava teplé vody</t>
  </si>
  <si>
    <t>Úprava vlhkosti</t>
  </si>
  <si>
    <t>Nucené větrání</t>
  </si>
  <si>
    <t>Cena na jednotku</t>
  </si>
  <si>
    <t xml:space="preserve">Elektrická energie </t>
  </si>
  <si>
    <t>Kč/kWh</t>
  </si>
  <si>
    <t xml:space="preserve">Zemní plyn </t>
  </si>
  <si>
    <t>Kč/m3</t>
  </si>
  <si>
    <t>Kč/GJ</t>
  </si>
  <si>
    <t xml:space="preserve">Tepelná energie - CZT </t>
  </si>
  <si>
    <t xml:space="preserve">Voda </t>
  </si>
  <si>
    <t>jiný energonositel</t>
  </si>
  <si>
    <t>Zdroj mimo budovu, vyjma CZT</t>
  </si>
  <si>
    <t xml:space="preserve">Typ spotřeby </t>
  </si>
  <si>
    <t>Osvětlení budov</t>
  </si>
  <si>
    <t>Vyplňte prosím vždy pouze číselnou hodnotu. Poznámky uveďte do prostoru pro poznámky</t>
  </si>
  <si>
    <t>Označte prosím vždy ANO nebo NE. Poznámky uveďte do prostoru pro poznámky</t>
  </si>
  <si>
    <t>Rozsáhlé chráněné území</t>
  </si>
  <si>
    <t>Rok pořízení</t>
  </si>
  <si>
    <t>Výměníková stanice</t>
  </si>
  <si>
    <t>energie slunce</t>
  </si>
  <si>
    <t>tepelné  čerpadlo</t>
  </si>
  <si>
    <t>Bazén</t>
  </si>
  <si>
    <t>Kuchyně</t>
  </si>
  <si>
    <t>Kotelna</t>
  </si>
  <si>
    <t>Jídelna</t>
  </si>
  <si>
    <t>Vlastní/cizí</t>
  </si>
  <si>
    <t>Vzduchotechnika</t>
  </si>
  <si>
    <t>Rekuperace</t>
  </si>
  <si>
    <t>Je k objektu již zpracována analýza vhodnosti využití metody  EPC</t>
  </si>
  <si>
    <t>Je k objektu zpracováne PENB</t>
  </si>
  <si>
    <t>Je objekt součástí zpracovaného energetického auditu</t>
  </si>
  <si>
    <t>Je objekt součástí zavedeného energetického managementu</t>
  </si>
  <si>
    <t>Která energetická opatření byste chtěli v rámci opatření EPC realizovat. Označte jednu nebo více variant</t>
  </si>
  <si>
    <t>Výměna osvětlení, regulace intezity osvětlení, výměna oběhových čerpadel,nebo regulace otáček, řízení otáček VZT ventilátorů, využití FV systémů</t>
  </si>
  <si>
    <t>Opatření šetřící vodu, perlátory, WC stopy a pod</t>
  </si>
  <si>
    <t xml:space="preserve">Modernizace zdrojů tepla, rekonstrukce rozdělovačů,sberačú topných okruhů, instalace/ modernizace řídících systémů MaR, instalace IRC, </t>
  </si>
  <si>
    <t>využití odpadního tepla -rekuperace, modernizace vzduchotechnických systémů, využití odpadní energie z výrobního procesu pro ohřev vody či spotřebu tepla v jiných částech budovy</t>
  </si>
  <si>
    <t>Celková spotřeba</t>
  </si>
  <si>
    <t>Potenciál pro investice do opatření EPC na 10 let</t>
  </si>
  <si>
    <t>Odhad spoluúčasti klienta</t>
  </si>
  <si>
    <t>Spotřeba energie ve finančním vyjádření za rok 2022 (2021)</t>
  </si>
  <si>
    <t xml:space="preserve">Pro interní použítí </t>
  </si>
  <si>
    <t>Odhadovaný potenciál úspor 15 %</t>
  </si>
  <si>
    <t>Název projektu</t>
  </si>
  <si>
    <t>IČO</t>
  </si>
  <si>
    <t>Sídlo</t>
  </si>
  <si>
    <t>Ulice</t>
  </si>
  <si>
    <t>Číslo popisné / orientační</t>
  </si>
  <si>
    <t xml:space="preserve">Příloha k žádosti o poradenství ELENA - EPC - identifikace objektů </t>
  </si>
  <si>
    <t>Vyplňte prosím vždy ANO nebo NE. Poznámky uveďte do prostoru pro poznámky</t>
  </si>
  <si>
    <r>
      <t xml:space="preserve">Je součástí objektu:      </t>
    </r>
    <r>
      <rPr>
        <i/>
        <sz val="9"/>
        <color theme="1"/>
        <rFont val="Calibri"/>
        <family val="2"/>
        <charset val="238"/>
      </rPr>
      <t>Vyplňte prosím vždy ANO nebo NE. Poznámky uveďte do prostoru pro poznámky</t>
    </r>
  </si>
  <si>
    <t>Vyplňte prosím odhad výše investice v Kč. Poznámky uveďte do prostoru pro poznámky</t>
  </si>
  <si>
    <t>Uveďte prosím, spotřebu za roky, které je možné posuzovat jako refereční</t>
  </si>
  <si>
    <t>Fotovoltaické systémy</t>
  </si>
  <si>
    <t>Akumulace</t>
  </si>
  <si>
    <t>Výkon FVE</t>
  </si>
  <si>
    <t>kWp</t>
  </si>
  <si>
    <t>Jsou součástí objektu Fotovoltaické systémy? (FVE)</t>
  </si>
  <si>
    <t>v případě, že ano uveďte, zda je systém s nebo bez akumulace</t>
  </si>
  <si>
    <t>Jiná energ. náročná technologie</t>
  </si>
  <si>
    <t>Spotřeba energie v technických jednotkách za rok 2022 (2021)</t>
  </si>
  <si>
    <t xml:space="preserve"> - identifikace objektu</t>
  </si>
  <si>
    <t>Elektrická energie (kWh) součet NT + VT</t>
  </si>
  <si>
    <t>Elektrická energie (Kč) součet NT + VT</t>
  </si>
  <si>
    <t>Analýza vhodnosti metody EPC</t>
  </si>
  <si>
    <t>Příprava žádosti do OPŽP</t>
  </si>
  <si>
    <t>V</t>
  </si>
  <si>
    <t>dne</t>
  </si>
  <si>
    <t>dle elektronického podpisu</t>
  </si>
  <si>
    <t>Jméno a příjmení osoby oprávněné zastupovat žadatele</t>
  </si>
  <si>
    <t>elektronický podpis osoby oprávněné zastupovat žadatele</t>
  </si>
  <si>
    <t>Celkem za všechny oblast poradenství</t>
  </si>
  <si>
    <t>Kč bez DPH</t>
  </si>
  <si>
    <t>Kč včetně DPH</t>
  </si>
  <si>
    <t>Vypočtený poměr mezi maximální cenou poradenství a plánovanou investicí (Páka)</t>
  </si>
  <si>
    <t>Souhlasím s maximálními cenami za poradenství a poměrem mezi maximální cenou poradenství a plánovanou investicí (Páka)</t>
  </si>
  <si>
    <t>Památkově chráněná oblast</t>
  </si>
  <si>
    <t>Vyplňte prosím vždy hodnoty v číselném formátu. Poznámky uveďte do prostoru pro poznámky</t>
  </si>
  <si>
    <t>Typ objektu</t>
  </si>
  <si>
    <t>Zpracovaný PENB</t>
  </si>
  <si>
    <t>Zpracovaný energetický audit</t>
  </si>
  <si>
    <t>Zavedený energ. management</t>
  </si>
  <si>
    <t>Energetika</t>
  </si>
  <si>
    <t>Fotovoltaika</t>
  </si>
  <si>
    <t>Je součástí objektu fotovoltaická elektrárna (FVE)</t>
  </si>
  <si>
    <t>FVE včetně Akumulace</t>
  </si>
  <si>
    <t>ÚDAJE K OBJEKTU</t>
  </si>
  <si>
    <t>REKAPITULACE VYBRANÝCH TECHNICKÝCH ÚDAJŮ OBJEKTŮ KLIENTA</t>
  </si>
  <si>
    <t>Elektrická energie (kWh) součet NT+VT</t>
  </si>
  <si>
    <t>Elektrická energie (Kč) součet NT+VT</t>
  </si>
  <si>
    <t>Tepelná energie-CZT (GJ)</t>
  </si>
  <si>
    <t>Tepelná energie-CZT (Kč)</t>
  </si>
  <si>
    <t xml:space="preserve">Jiná forma energie </t>
  </si>
  <si>
    <t>Voda (kč)</t>
  </si>
  <si>
    <t>Objekty žadatele zařazeny do programu ELENA 2024- EPC</t>
  </si>
  <si>
    <t>Seznam objektů klienta</t>
  </si>
  <si>
    <t>SOUHRNNÉ HODNOTY</t>
  </si>
  <si>
    <t>ROČNÍ SPOTŘEBA  JEDNOTLIVÝCH ENERGIÍ A VODY</t>
  </si>
  <si>
    <t>CELKOVÉ NÁKLADY NA ENERGIE A VODU V KČ</t>
  </si>
  <si>
    <t>PRO INTERNÍ POTŘEBU</t>
  </si>
  <si>
    <t>POŽADAVEK NA ZATEPLENÍ OBÁLKY</t>
  </si>
  <si>
    <t>ZATEPLENÍ S ŽÁDOSTI DO OPŽP</t>
  </si>
  <si>
    <t>CENA ZA m2 ZATEPLENÍ FASÁDY</t>
  </si>
  <si>
    <t>CENA ZA m2 ZATEPLENÍ STŘECHY</t>
  </si>
  <si>
    <t>Kč/m2</t>
  </si>
  <si>
    <t>Zateplení fasády, výměna výplní otvorů a pod</t>
  </si>
  <si>
    <t>Zateplení střechy budovy</t>
  </si>
  <si>
    <t>Exponovaný obvod budovy</t>
  </si>
  <si>
    <t>m</t>
  </si>
  <si>
    <t>Exponovaný obvod podlahy</t>
  </si>
  <si>
    <r>
      <t xml:space="preserve">Exponovaný obvod budovy  </t>
    </r>
    <r>
      <rPr>
        <sz val="7"/>
        <color theme="1"/>
        <rFont val="Calibri"/>
        <family val="2"/>
        <charset val="238"/>
      </rPr>
      <t>(součet za všechy budovy)</t>
    </r>
  </si>
  <si>
    <t>Předpokládaná spoluúčast klienta</t>
  </si>
  <si>
    <t>Vypočtená investice -zateplení</t>
  </si>
  <si>
    <t>modernizace veřejného osvětlení</t>
  </si>
  <si>
    <t>Údaje o zařízení veřejného osvětlení</t>
  </si>
  <si>
    <t>Subjekt vlastnící systém veřejného osvětlení</t>
  </si>
  <si>
    <t>IČ:</t>
  </si>
  <si>
    <t>Počet stožárů, které by měly být vyměněny</t>
  </si>
  <si>
    <t>Počet světelných bodů, které by měly být vyměněny</t>
  </si>
  <si>
    <t>Druh LED žárovek</t>
  </si>
  <si>
    <t>ZATEPLENÍ</t>
  </si>
  <si>
    <t>ODHAD ÚSPOR</t>
  </si>
  <si>
    <t>Vypočtená investice -TZB</t>
  </si>
  <si>
    <t>Vypočtená investice -CELKEM</t>
  </si>
  <si>
    <t>INVESTICE</t>
  </si>
  <si>
    <t>podlaží</t>
  </si>
  <si>
    <t>ks</t>
  </si>
  <si>
    <t>PŮVODNÍ  HODNOTY</t>
  </si>
  <si>
    <t>PŘEPOČTENÉ NA kWh</t>
  </si>
  <si>
    <t>POČET PROVEDENÝCH ANALÝZ</t>
  </si>
  <si>
    <t>POČET PROVEDENÝCH PENB</t>
  </si>
  <si>
    <t>POČET PROVEDENÝCH EA</t>
  </si>
  <si>
    <t>POČET ZAVEDENÝCH EM</t>
  </si>
  <si>
    <t>POČET INSTALOVANÝCH FVE</t>
  </si>
  <si>
    <t>POČET INSTLOVANÝCH FVR VČETNĚ AKU</t>
  </si>
  <si>
    <t>CELKOVÝ VÝKON FVE</t>
  </si>
  <si>
    <t>POŽADAVEK NA ZPRAC. ŽÁDOSTÍ OPŽP</t>
  </si>
  <si>
    <t>PO4ET JIŽ VYPRACOVANÝCH ŽÁDOSTÍ OPŽP</t>
  </si>
  <si>
    <t>CELKOVÝ POČET BUDOV</t>
  </si>
  <si>
    <t>CELKOVÁ INVESTICE Z ŽÁDOSTI</t>
  </si>
  <si>
    <t>Celková investice Z ŽÁDOSTI</t>
  </si>
  <si>
    <t>HRANICE PRO OMEZENÍ VÝŠE INVESTICE</t>
  </si>
  <si>
    <t>CELKOVÁ SPOTŘEBA V Kč</t>
  </si>
  <si>
    <t>PŘIBLIŽNÁ VELIKOST ZATEPLOVANÉ PLOCHY FASÁDY (m2)</t>
  </si>
  <si>
    <t>ODHAD ÚSPOR V TZB VE VÝŠI 15% /ROK (Kč)</t>
  </si>
  <si>
    <t>PŘIBLIŽNÁ VÝŠE INVESTICE DO ZATEPLENÍ FASÁDY (Kč)</t>
  </si>
  <si>
    <t>PŘIBLIŽNÁ VÝŠE DOTACE NA ZATEPLENÍ FASÁDY (Kč)</t>
  </si>
  <si>
    <t>ODHAD ÚSPOR V TZB VE VÝŠI 15% /10 LET (Kč)</t>
  </si>
  <si>
    <t>ODHAD ÚSPOR PŘI ZATEPLENÍ OBÁLKY VE VÝŠI 40% /ROK (Kč)</t>
  </si>
  <si>
    <t>ODHAD ÚSPOR PŘI ZATEPLENÍ OBÁLKY VE VÝŠI 40% /10 LET (Kč)</t>
  </si>
  <si>
    <t>ODHAD ÚSPOR CELKEM / ROK (Kč)</t>
  </si>
  <si>
    <t>ODHAD ÚSPOR CELKEM / 10 LET (Kč)</t>
  </si>
  <si>
    <t>Vypočtená měrná spotřeba před opatřením na m2 (kWh/m2)</t>
  </si>
  <si>
    <t>Vypočtená měrná spotřeba po opatření na m2 (kWh/m2)</t>
  </si>
  <si>
    <t>Výpočet spotřeby před opatřením (kWh/m2) (hodnoty z žádosti)</t>
  </si>
  <si>
    <t>Výpočet spotřeby po opatření (kWh/m2) (hodnoty z žádosti)</t>
  </si>
  <si>
    <t>Spotřeba před opatřením (kWh/m2) (hodnoty skutečnéi)</t>
  </si>
  <si>
    <t>Měrná spotřeba energie před opatřením (kWh/m2) (hodnoty z žádosti)</t>
  </si>
  <si>
    <t>Měrná spotřeba energie po opatření (kWh/m2) (hodnoty z žádosti)</t>
  </si>
  <si>
    <t>CELKOVÁ SPOTŘEBA V Kč/m2</t>
  </si>
  <si>
    <t>CELKOVÁ SPOTŘEBA V kWh/m2</t>
  </si>
  <si>
    <t>SPOTŘEBY</t>
  </si>
  <si>
    <t>VO Spotřeba elektrické energie (kWh)</t>
  </si>
  <si>
    <t>VO Spotřeba elektrické energie (Kč)</t>
  </si>
  <si>
    <t>VEŘEJNÉ OSVĚTLENÍ</t>
  </si>
  <si>
    <t>VO CELKOVÝ POČET SVÍTIDEL</t>
  </si>
  <si>
    <t>REKAPITULACE HLAVNÍCH ÚDAJŮ OBJEKTŮ KLIENTA</t>
  </si>
  <si>
    <t>Celkový investiční náklad za všechny objekty v žádosti</t>
  </si>
  <si>
    <t>Rok instalace</t>
  </si>
  <si>
    <t>Rok rekonstrukce systému VO nebo jeho části</t>
  </si>
  <si>
    <t>Poče stožárů VO celkem</t>
  </si>
  <si>
    <t>Poče stožárů VO k rekonstrukci</t>
  </si>
  <si>
    <t>Počet světelných bodů VO k rekonstrukci</t>
  </si>
  <si>
    <t>Druh použitých žárovek/výbojek rekonstruováných svět. Bodů</t>
  </si>
  <si>
    <t>Druh použitých žárovek/výbojek celkem</t>
  </si>
  <si>
    <t>Počet světelných bodů VO celkem</t>
  </si>
  <si>
    <t>REKONSTRUOVANÁ ČÁST</t>
  </si>
  <si>
    <t>VO CELKEM</t>
  </si>
  <si>
    <t xml:space="preserve">Elektrická energie (kWh) </t>
  </si>
  <si>
    <t xml:space="preserve">Elektrická energie (Kč) </t>
  </si>
  <si>
    <t>Elektrická energie (Kč)</t>
  </si>
  <si>
    <t>Místo pro poznámky: Zde prosím uveďte případné poznámy a doplnění k číselným údajům</t>
  </si>
  <si>
    <t>( Žádost o dotaci na zateplení obálky, žádost o dotaci na FVE, která  je součástí objektu, žádost o dotaci na VO)</t>
  </si>
  <si>
    <t>U této budovy požadujeme podání žádosti o dotaci z příslušného dotačního programu.</t>
  </si>
  <si>
    <t>U této budovy již máme podanou žádost o dotaci z příslušného dotačního programu.</t>
  </si>
  <si>
    <t xml:space="preserve">Příloha k žádosti o poradenství NOVÁ ELENA - EPC - identifikace objektů </t>
  </si>
  <si>
    <t xml:space="preserve">Přílohy k žádosti o poradenství v programu NOVÁ ELENA    </t>
  </si>
  <si>
    <t>Zadávací Dokumentace na ESCO</t>
  </si>
  <si>
    <t>Asistence při zadávacím řízení na ESCO</t>
  </si>
  <si>
    <t>Maximální cena za poradenství</t>
  </si>
  <si>
    <t>Spotřeba energie ve finančním vyjádření za rok 2023 (2022)</t>
  </si>
  <si>
    <t>Spotřeba energie v technických jednotkách za rok 2023 (2022)</t>
  </si>
  <si>
    <t>U VO požadujeme podání žádosti o dotaci z příslušného dotačního programu, zpravidla OPŽP.</t>
  </si>
  <si>
    <t>U VO již máme podanou žádost o dotaci z příslušného dotačního programu, zpravidla OPŽP.</t>
  </si>
  <si>
    <t>Počet objektů</t>
  </si>
  <si>
    <t>CELKOVÁ SPOTŘEBA V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</si>
</sst>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&quot;Kč&quot;"/>
    <numFmt numFmtId="165" formatCode="_-* #,##0_-;\-* #,##0_-;_-* &quot;-&quot;??_-;_-@_-"/>
    <numFmt numFmtId="166" formatCode="#,##0\ _K_č"/>
  </numFmts>
  <fonts count="50" x14ac:knownFonts="1">
    <font>
      <sz val="11"/>
      <color theme="1"/>
      <name val="Calibri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sz val="9"/>
      <color theme="1"/>
      <name val="Calibri"/>
      <family val="2"/>
      <charset val="238"/>
    </font>
    <font>
      <sz val="9"/>
      <name val="Calibri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 CE"/>
      <charset val="238"/>
    </font>
    <font>
      <b/>
      <sz val="14"/>
      <color theme="1"/>
      <name val="Arial"/>
      <family val="2"/>
    </font>
    <font>
      <sz val="14"/>
      <color theme="1"/>
      <name val="Calibri"/>
      <family val="2"/>
      <charset val="238"/>
    </font>
    <font>
      <sz val="6"/>
      <color theme="1"/>
      <name val="Arial"/>
      <family val="2"/>
    </font>
    <font>
      <sz val="11"/>
      <color theme="1"/>
      <name val="Calibri"/>
      <family val="2"/>
      <charset val="238"/>
    </font>
    <font>
      <sz val="9"/>
      <name val="Calibri"/>
      <family val="2"/>
    </font>
    <font>
      <sz val="8"/>
      <name val="Calibri"/>
      <family val="2"/>
      <charset val="238"/>
    </font>
    <font>
      <sz val="10"/>
      <color rgb="FF000000"/>
      <name val="Times New Roman"/>
      <family val="1"/>
      <charset val="238"/>
    </font>
    <font>
      <b/>
      <sz val="14"/>
      <color theme="0"/>
      <name val="Arial"/>
      <family val="2"/>
    </font>
    <font>
      <sz val="11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4"/>
      <color theme="1"/>
      <name val="Arial"/>
      <family val="2"/>
      <charset val="238"/>
    </font>
    <font>
      <sz val="9"/>
      <color rgb="FF000000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9"/>
      <color rgb="FF0000FF"/>
      <name val="Arial"/>
      <family val="2"/>
      <charset val="238"/>
    </font>
    <font>
      <sz val="11"/>
      <color rgb="FFFF0000"/>
      <name val="Arial"/>
      <family val="2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7"/>
      <color theme="1"/>
      <name val="Calibri"/>
      <family val="2"/>
      <charset val="238"/>
    </font>
    <font>
      <sz val="11"/>
      <color theme="1"/>
      <name val="Calibri"/>
    </font>
    <font>
      <sz val="16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1"/>
      <color theme="0"/>
      <name val="Arial"/>
      <family val="2"/>
      <charset val="238"/>
    </font>
    <font>
      <b/>
      <sz val="11"/>
      <color theme="0"/>
      <name val="Arial"/>
      <family val="2"/>
    </font>
    <font>
      <b/>
      <sz val="9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6"/>
      <color theme="1"/>
      <name val="Arial"/>
      <family val="2"/>
    </font>
    <font>
      <sz val="24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Calibri"/>
      <family val="2"/>
      <charset val="238"/>
    </font>
    <font>
      <sz val="8"/>
      <color theme="1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tted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dotted">
        <color rgb="FF002060"/>
      </left>
      <right style="dotted">
        <color rgb="FF002060"/>
      </right>
      <top style="thick">
        <color rgb="FF002060"/>
      </top>
      <bottom style="dotted">
        <color rgb="FF002060"/>
      </bottom>
      <diagonal/>
    </border>
    <border>
      <left style="dotted">
        <color rgb="FF002060"/>
      </left>
      <right style="dotted">
        <color rgb="FF002060"/>
      </right>
      <top style="dotted">
        <color rgb="FF002060"/>
      </top>
      <bottom style="dotted">
        <color rgb="FF002060"/>
      </bottom>
      <diagonal/>
    </border>
    <border>
      <left/>
      <right style="dotted">
        <color rgb="FF002060"/>
      </right>
      <top style="thick">
        <color rgb="FF002060"/>
      </top>
      <bottom style="dotted">
        <color rgb="FF002060"/>
      </bottom>
      <diagonal/>
    </border>
    <border>
      <left/>
      <right style="dotted">
        <color rgb="FF002060"/>
      </right>
      <top style="dotted">
        <color rgb="FF002060"/>
      </top>
      <bottom style="dotted">
        <color rgb="FF002060"/>
      </bottom>
      <diagonal/>
    </border>
    <border>
      <left style="thick">
        <color rgb="FF002060"/>
      </left>
      <right/>
      <top style="thick">
        <color rgb="FF002060"/>
      </top>
      <bottom/>
      <diagonal/>
    </border>
    <border>
      <left/>
      <right style="thick">
        <color rgb="FF002060"/>
      </right>
      <top style="thick">
        <color rgb="FF002060"/>
      </top>
      <bottom/>
      <diagonal/>
    </border>
    <border>
      <left style="thick">
        <color rgb="FF002060"/>
      </left>
      <right/>
      <top/>
      <bottom/>
      <diagonal/>
    </border>
    <border>
      <left/>
      <right style="thick">
        <color rgb="FF002060"/>
      </right>
      <top/>
      <bottom/>
      <diagonal/>
    </border>
    <border>
      <left style="medium">
        <color indexed="64"/>
      </left>
      <right/>
      <top style="hair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ck">
        <color indexed="64"/>
      </bottom>
      <diagonal/>
    </border>
    <border>
      <left/>
      <right style="medium">
        <color rgb="FF002060"/>
      </right>
      <top style="thick">
        <color rgb="FF002060"/>
      </top>
      <bottom style="dotted">
        <color rgb="FF002060"/>
      </bottom>
      <diagonal/>
    </border>
    <border>
      <left/>
      <right style="medium">
        <color rgb="FF002060"/>
      </right>
      <top style="dotted">
        <color rgb="FF002060"/>
      </top>
      <bottom style="dotted">
        <color rgb="FF002060"/>
      </bottom>
      <diagonal/>
    </border>
    <border>
      <left/>
      <right style="medium">
        <color rgb="FF002060"/>
      </right>
      <top style="dotted">
        <color rgb="FF002060"/>
      </top>
      <bottom/>
      <diagonal/>
    </border>
    <border>
      <left/>
      <right style="medium">
        <color rgb="FF002060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rgb="FF002060"/>
      </right>
      <top style="thick">
        <color auto="1"/>
      </top>
      <bottom style="hair">
        <color indexed="64"/>
      </bottom>
      <diagonal/>
    </border>
    <border>
      <left style="dotted">
        <color rgb="FF002060"/>
      </left>
      <right/>
      <top style="dotted">
        <color rgb="FF002060"/>
      </top>
      <bottom style="dotted">
        <color rgb="FF002060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dotted">
        <color indexed="64"/>
      </bottom>
      <diagonal/>
    </border>
    <border>
      <left/>
      <right/>
      <top style="thick">
        <color auto="1"/>
      </top>
      <bottom style="dotted">
        <color indexed="64"/>
      </bottom>
      <diagonal/>
    </border>
    <border>
      <left style="medium">
        <color rgb="FF002060"/>
      </left>
      <right style="thick">
        <color rgb="FF002060"/>
      </right>
      <top style="thick">
        <color rgb="FF002060"/>
      </top>
      <bottom style="dotted">
        <color rgb="FF002060"/>
      </bottom>
      <diagonal/>
    </border>
    <border>
      <left style="medium">
        <color rgb="FF002060"/>
      </left>
      <right style="thick">
        <color rgb="FF002060"/>
      </right>
      <top style="dotted">
        <color rgb="FF002060"/>
      </top>
      <bottom style="dotted">
        <color rgb="FF002060"/>
      </bottom>
      <diagonal/>
    </border>
    <border>
      <left style="medium">
        <color rgb="FF002060"/>
      </left>
      <right style="thick">
        <color rgb="FF002060"/>
      </right>
      <top style="dotted">
        <color rgb="FF002060"/>
      </top>
      <bottom/>
      <diagonal/>
    </border>
    <border>
      <left style="medium">
        <color rgb="FF002060"/>
      </left>
      <right style="thick">
        <color rgb="FF002060"/>
      </right>
      <top style="dotted">
        <color auto="1"/>
      </top>
      <bottom style="dotted">
        <color auto="1"/>
      </bottom>
      <diagonal/>
    </border>
    <border>
      <left style="medium">
        <color rgb="FF002060"/>
      </left>
      <right style="thick">
        <color rgb="FF002060"/>
      </right>
      <top style="thick">
        <color auto="1"/>
      </top>
      <bottom style="hair">
        <color indexed="64"/>
      </bottom>
      <diagonal/>
    </border>
    <border>
      <left style="medium">
        <color indexed="64"/>
      </left>
      <right style="thick">
        <color rgb="FF002060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ck">
        <color rgb="FF002060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2060"/>
      </right>
      <top/>
      <bottom style="dotted">
        <color indexed="64"/>
      </bottom>
      <diagonal/>
    </border>
    <border>
      <left style="thick">
        <color indexed="64"/>
      </left>
      <right style="thick">
        <color rgb="FF002060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rgb="FF002060"/>
      </right>
      <top style="dotted">
        <color indexed="64"/>
      </top>
      <bottom/>
      <diagonal/>
    </border>
    <border>
      <left style="medium">
        <color indexed="64"/>
      </left>
      <right style="thick">
        <color rgb="FF002060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rgb="FF002060"/>
      </right>
      <top/>
      <bottom style="thick">
        <color indexed="64"/>
      </bottom>
      <diagonal/>
    </border>
    <border>
      <left style="medium">
        <color indexed="64"/>
      </left>
      <right style="thick">
        <color rgb="FF002060"/>
      </right>
      <top/>
      <bottom/>
      <diagonal/>
    </border>
    <border>
      <left style="medium">
        <color indexed="64"/>
      </left>
      <right style="thick">
        <color rgb="FF002060"/>
      </right>
      <top style="thick">
        <color auto="1"/>
      </top>
      <bottom style="dotted">
        <color indexed="64"/>
      </bottom>
      <diagonal/>
    </border>
    <border>
      <left style="thick">
        <color indexed="64"/>
      </left>
      <right style="thick">
        <color rgb="FF002060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rgb="FF002060"/>
      </right>
      <top style="dotted">
        <color indexed="64"/>
      </top>
      <bottom style="thick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ck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dotted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  <border>
      <left style="dotted">
        <color auto="1"/>
      </left>
      <right/>
      <top style="thick">
        <color auto="1"/>
      </top>
      <bottom style="dotted">
        <color auto="1"/>
      </bottom>
      <diagonal/>
    </border>
    <border>
      <left style="dotted">
        <color indexed="64"/>
      </left>
      <right/>
      <top style="dotted">
        <color indexed="64"/>
      </top>
      <bottom style="thick">
        <color indexed="64"/>
      </bottom>
      <diagonal/>
    </border>
    <border>
      <left/>
      <right style="dotted">
        <color auto="1"/>
      </right>
      <top style="thick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  <border>
      <left/>
      <right/>
      <top style="dotted">
        <color rgb="FFFF0000"/>
      </top>
      <bottom/>
      <diagonal/>
    </border>
    <border>
      <left/>
      <right/>
      <top/>
      <bottom style="dotted">
        <color rgb="FFFF0000"/>
      </bottom>
      <diagonal/>
    </border>
    <border>
      <left style="thick">
        <color rgb="FFFF0000"/>
      </left>
      <right/>
      <top style="dotted">
        <color rgb="FFFF0000"/>
      </top>
      <bottom style="dotted">
        <color rgb="FFFF0000"/>
      </bottom>
      <diagonal/>
    </border>
    <border>
      <left style="thick">
        <color rgb="FFFF0000"/>
      </left>
      <right/>
      <top style="dotted">
        <color rgb="FFFF0000"/>
      </top>
      <bottom/>
      <diagonal/>
    </border>
    <border>
      <left style="thick">
        <color rgb="FFFF0000"/>
      </left>
      <right/>
      <top/>
      <bottom style="dotted">
        <color rgb="FFFF0000"/>
      </bottom>
      <diagonal/>
    </border>
    <border>
      <left/>
      <right style="thick">
        <color rgb="FFFF0000"/>
      </right>
      <top style="dotted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dotted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 style="dotted">
        <color rgb="FFFF0000"/>
      </top>
      <bottom style="dotted">
        <color rgb="FFFF0000"/>
      </bottom>
      <diagonal/>
    </border>
    <border>
      <left style="thick">
        <color rgb="FFFF0000"/>
      </left>
      <right/>
      <top style="dotted">
        <color rgb="FFFF0000"/>
      </top>
      <bottom style="thick">
        <color rgb="FFFF0000"/>
      </bottom>
      <diagonal/>
    </border>
    <border>
      <left/>
      <right style="thick">
        <color rgb="FFFF0000"/>
      </right>
      <top style="dotted">
        <color rgb="FFFF0000"/>
      </top>
      <bottom style="thick">
        <color rgb="FFFF0000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/>
      <diagonal/>
    </border>
    <border>
      <left style="dotted">
        <color indexed="64"/>
      </left>
      <right style="thick">
        <color indexed="64"/>
      </right>
      <top/>
      <bottom/>
      <diagonal/>
    </border>
    <border>
      <left style="dotted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rgb="FF002060"/>
      </left>
      <right style="dotted">
        <color rgb="FF002060"/>
      </right>
      <top style="thick">
        <color rgb="FF002060"/>
      </top>
      <bottom style="dotted">
        <color rgb="FF002060"/>
      </bottom>
      <diagonal/>
    </border>
    <border>
      <left style="dotted">
        <color rgb="FF002060"/>
      </left>
      <right style="thick">
        <color rgb="FF002060"/>
      </right>
      <top style="thick">
        <color rgb="FF002060"/>
      </top>
      <bottom style="dotted">
        <color rgb="FF002060"/>
      </bottom>
      <diagonal/>
    </border>
    <border>
      <left style="thick">
        <color rgb="FF002060"/>
      </left>
      <right style="dotted">
        <color rgb="FF002060"/>
      </right>
      <top style="dotted">
        <color rgb="FF002060"/>
      </top>
      <bottom style="thick">
        <color rgb="FF002060"/>
      </bottom>
      <diagonal/>
    </border>
    <border>
      <left style="dotted">
        <color rgb="FF002060"/>
      </left>
      <right style="dotted">
        <color rgb="FF002060"/>
      </right>
      <top style="dotted">
        <color rgb="FF002060"/>
      </top>
      <bottom style="thick">
        <color rgb="FF002060"/>
      </bottom>
      <diagonal/>
    </border>
    <border>
      <left style="dotted">
        <color rgb="FF002060"/>
      </left>
      <right style="thick">
        <color rgb="FF002060"/>
      </right>
      <top style="dotted">
        <color rgb="FF002060"/>
      </top>
      <bottom style="thick">
        <color rgb="FF002060"/>
      </bottom>
      <diagonal/>
    </border>
    <border>
      <left style="thick">
        <color rgb="FF002060"/>
      </left>
      <right/>
      <top/>
      <bottom style="thick">
        <color rgb="FF002060"/>
      </bottom>
      <diagonal/>
    </border>
    <border>
      <left/>
      <right style="thick">
        <color rgb="FF002060"/>
      </right>
      <top/>
      <bottom style="thick">
        <color rgb="FF00206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dotted">
        <color rgb="FFFF0000"/>
      </bottom>
      <diagonal/>
    </border>
    <border>
      <left/>
      <right style="thick">
        <color rgb="FFFF0000"/>
      </right>
      <top style="thick">
        <color rgb="FFFF0000"/>
      </top>
      <bottom style="dotted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dotted">
        <color rgb="FFFF0000"/>
      </right>
      <top style="thick">
        <color rgb="FFFF0000"/>
      </top>
      <bottom style="dotted">
        <color rgb="FFFF0000"/>
      </bottom>
      <diagonal/>
    </border>
    <border>
      <left style="dotted">
        <color rgb="FFFF0000"/>
      </left>
      <right style="thick">
        <color rgb="FFFF0000"/>
      </right>
      <top style="thick">
        <color rgb="FFFF0000"/>
      </top>
      <bottom style="dotted">
        <color rgb="FFFF0000"/>
      </bottom>
      <diagonal/>
    </border>
    <border>
      <left style="thick">
        <color rgb="FFFF0000"/>
      </left>
      <right style="dotted">
        <color rgb="FFFF0000"/>
      </right>
      <top style="dotted">
        <color rgb="FFFF0000"/>
      </top>
      <bottom style="thick">
        <color rgb="FFFF0000"/>
      </bottom>
      <diagonal/>
    </border>
    <border>
      <left style="dotted">
        <color rgb="FFFF0000"/>
      </left>
      <right style="thick">
        <color rgb="FFFF0000"/>
      </right>
      <top style="dotted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/>
      <bottom style="thick">
        <color rgb="FF002060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/>
      <diagonal/>
    </border>
    <border>
      <left style="medium">
        <color indexed="64"/>
      </left>
      <right/>
      <top style="thick">
        <color auto="1"/>
      </top>
      <bottom style="dotted">
        <color indexed="64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ck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auto="1"/>
      </right>
      <top/>
      <bottom style="thick">
        <color auto="1"/>
      </bottom>
      <diagonal/>
    </border>
    <border>
      <left/>
      <right style="medium">
        <color rgb="FF002060"/>
      </right>
      <top style="dotted">
        <color indexed="64"/>
      </top>
      <bottom style="thick">
        <color rgb="FF002060"/>
      </bottom>
      <diagonal/>
    </border>
    <border>
      <left/>
      <right style="dotted">
        <color indexed="64"/>
      </right>
      <top style="dotted">
        <color indexed="64"/>
      </top>
      <bottom style="thick">
        <color rgb="FF00206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rgb="FF002060"/>
      </bottom>
      <diagonal/>
    </border>
    <border>
      <left style="dotted">
        <color indexed="64"/>
      </left>
      <right/>
      <top style="dotted">
        <color indexed="64"/>
      </top>
      <bottom style="thick">
        <color rgb="FF002060"/>
      </bottom>
      <diagonal/>
    </border>
    <border>
      <left style="medium">
        <color rgb="FF002060"/>
      </left>
      <right style="thick">
        <color rgb="FF002060"/>
      </right>
      <top style="dotted">
        <color indexed="64"/>
      </top>
      <bottom style="thick">
        <color rgb="FF002060"/>
      </bottom>
      <diagonal/>
    </border>
    <border>
      <left/>
      <right/>
      <top style="thick">
        <color rgb="FF002060"/>
      </top>
      <bottom style="thick">
        <color auto="1"/>
      </bottom>
      <diagonal/>
    </border>
    <border>
      <left/>
      <right style="thick">
        <color rgb="FF002060"/>
      </right>
      <top/>
      <bottom style="dotted">
        <color indexed="64"/>
      </bottom>
      <diagonal/>
    </border>
    <border>
      <left/>
      <right style="medium">
        <color indexed="64"/>
      </right>
      <top style="thick">
        <color auto="1"/>
      </top>
      <bottom style="dotted">
        <color indexed="64"/>
      </bottom>
      <diagonal/>
    </border>
    <border>
      <left/>
      <right/>
      <top style="thick">
        <color rgb="FF002060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dotted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rgb="FFFF0000"/>
      </left>
      <right style="thick">
        <color auto="1"/>
      </right>
      <top/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rgb="FFFF0000"/>
      </right>
      <top style="thick">
        <color rgb="FFFF0000"/>
      </top>
      <bottom style="dotted">
        <color rgb="FFFF0000"/>
      </bottom>
      <diagonal/>
    </border>
    <border>
      <left/>
      <right style="dotted">
        <color rgb="FFFF0000"/>
      </right>
      <top style="dotted">
        <color rgb="FFFF0000"/>
      </top>
      <bottom style="thick">
        <color rgb="FFFF0000"/>
      </bottom>
      <diagonal/>
    </border>
    <border>
      <left style="thick">
        <color rgb="FFFF0000"/>
      </left>
      <right style="dotted">
        <color rgb="FFFF0000"/>
      </right>
      <top style="dotted">
        <color rgb="FFFF0000"/>
      </top>
      <bottom style="dotted">
        <color rgb="FFFF0000"/>
      </bottom>
      <diagonal/>
    </border>
    <border>
      <left style="dotted">
        <color rgb="FFFF0000"/>
      </left>
      <right style="thick">
        <color rgb="FFFF0000"/>
      </right>
      <top style="dotted">
        <color rgb="FFFF0000"/>
      </top>
      <bottom style="dotted">
        <color rgb="FFFF0000"/>
      </bottom>
      <diagonal/>
    </border>
    <border>
      <left style="dotted">
        <color rgb="FFFF0000"/>
      </left>
      <right style="thick">
        <color rgb="FFFF0000"/>
      </right>
      <top style="dotted">
        <color rgb="FFFF0000"/>
      </top>
      <bottom/>
      <diagonal/>
    </border>
    <border>
      <left style="dotted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dotted">
        <color rgb="FFFF0000"/>
      </right>
      <top style="dotted">
        <color rgb="FFFF0000"/>
      </top>
      <bottom/>
      <diagonal/>
    </border>
    <border>
      <left style="thick">
        <color rgb="FFFF0000"/>
      </left>
      <right style="dotted">
        <color rgb="FFFF0000"/>
      </right>
      <top/>
      <bottom style="thick">
        <color rgb="FFFF0000"/>
      </bottom>
      <diagonal/>
    </border>
    <border>
      <left style="dotted">
        <color rgb="FFFF0000"/>
      </left>
      <right/>
      <top style="dotted">
        <color rgb="FFFF0000"/>
      </top>
      <bottom style="thick">
        <color rgb="FFFF0000"/>
      </bottom>
      <diagonal/>
    </border>
  </borders>
  <cellStyleXfs count="5">
    <xf numFmtId="0" fontId="0" fillId="0" borderId="0"/>
    <xf numFmtId="0" fontId="25" fillId="0" borderId="5"/>
    <xf numFmtId="0" fontId="27" fillId="0" borderId="5"/>
    <xf numFmtId="0" fontId="28" fillId="0" borderId="5"/>
    <xf numFmtId="43" fontId="38" fillId="0" borderId="0" applyFont="0" applyFill="0" applyBorder="0" applyAlignment="0" applyProtection="0"/>
  </cellStyleXfs>
  <cellXfs count="795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20" fillId="0" borderId="0" xfId="0" applyFont="1" applyAlignment="1">
      <alignment wrapText="1"/>
    </xf>
    <xf numFmtId="0" fontId="9" fillId="0" borderId="1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2" fillId="0" borderId="5" xfId="0" applyFont="1" applyBorder="1"/>
    <xf numFmtId="49" fontId="4" fillId="0" borderId="5" xfId="0" applyNumberFormat="1" applyFont="1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6" fillId="0" borderId="5" xfId="0" applyFont="1" applyBorder="1"/>
    <xf numFmtId="0" fontId="2" fillId="0" borderId="3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9" fillId="0" borderId="36" xfId="0" applyFont="1" applyBorder="1" applyAlignment="1">
      <alignment wrapText="1"/>
    </xf>
    <xf numFmtId="0" fontId="9" fillId="0" borderId="31" xfId="0" quotePrefix="1" applyFont="1" applyBorder="1" applyAlignment="1">
      <alignment horizontal="center" vertical="center"/>
    </xf>
    <xf numFmtId="3" fontId="9" fillId="0" borderId="31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vertical="top"/>
    </xf>
    <xf numFmtId="0" fontId="2" fillId="3" borderId="0" xfId="0" applyFont="1" applyFill="1"/>
    <xf numFmtId="0" fontId="4" fillId="3" borderId="0" xfId="0" applyFont="1" applyFill="1"/>
    <xf numFmtId="0" fontId="0" fillId="3" borderId="0" xfId="0" applyFill="1"/>
    <xf numFmtId="0" fontId="5" fillId="3" borderId="0" xfId="0" applyFont="1" applyFill="1"/>
    <xf numFmtId="0" fontId="6" fillId="3" borderId="5" xfId="0" applyFont="1" applyFill="1" applyBorder="1"/>
    <xf numFmtId="0" fontId="4" fillId="3" borderId="5" xfId="0" applyFont="1" applyFill="1" applyBorder="1"/>
    <xf numFmtId="0" fontId="16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16" fillId="4" borderId="0" xfId="0" applyFont="1" applyFill="1"/>
    <xf numFmtId="0" fontId="8" fillId="4" borderId="0" xfId="0" applyFont="1" applyFill="1"/>
    <xf numFmtId="0" fontId="8" fillId="4" borderId="0" xfId="0" applyFont="1" applyFill="1" applyAlignment="1">
      <alignment horizontal="left"/>
    </xf>
    <xf numFmtId="0" fontId="2" fillId="4" borderId="0" xfId="0" applyFont="1" applyFill="1"/>
    <xf numFmtId="0" fontId="0" fillId="4" borderId="0" xfId="0" applyFill="1"/>
    <xf numFmtId="0" fontId="4" fillId="4" borderId="0" xfId="0" applyFont="1" applyFill="1"/>
    <xf numFmtId="0" fontId="8" fillId="2" borderId="0" xfId="0" applyFont="1" applyFill="1"/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vertical="center"/>
    </xf>
    <xf numFmtId="0" fontId="11" fillId="4" borderId="0" xfId="0" applyFont="1" applyFill="1"/>
    <xf numFmtId="0" fontId="4" fillId="4" borderId="4" xfId="0" applyFont="1" applyFill="1" applyBorder="1" applyAlignment="1">
      <alignment horizontal="left" wrapText="1"/>
    </xf>
    <xf numFmtId="0" fontId="4" fillId="5" borderId="0" xfId="0" applyFont="1" applyFill="1" applyAlignment="1">
      <alignment horizontal="left" wrapText="1"/>
    </xf>
    <xf numFmtId="0" fontId="4" fillId="4" borderId="0" xfId="0" applyFont="1" applyFill="1" applyAlignment="1">
      <alignment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wrapText="1"/>
    </xf>
    <xf numFmtId="0" fontId="26" fillId="3" borderId="0" xfId="0" applyFont="1" applyFill="1" applyAlignment="1">
      <alignment wrapText="1"/>
    </xf>
    <xf numFmtId="0" fontId="20" fillId="3" borderId="0" xfId="0" applyFont="1" applyFill="1" applyAlignment="1">
      <alignment wrapText="1"/>
    </xf>
    <xf numFmtId="0" fontId="4" fillId="3" borderId="0" xfId="0" applyFont="1" applyFill="1" applyAlignment="1">
      <alignment horizontal="left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49" fontId="4" fillId="3" borderId="0" xfId="0" applyNumberFormat="1" applyFon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0" fontId="0" fillId="3" borderId="0" xfId="0" applyFill="1" applyAlignment="1">
      <alignment wrapText="1"/>
    </xf>
    <xf numFmtId="49" fontId="4" fillId="3" borderId="5" xfId="0" applyNumberFormat="1" applyFont="1" applyFill="1" applyBorder="1" applyAlignment="1">
      <alignment horizontal="center" vertical="center" wrapText="1"/>
    </xf>
    <xf numFmtId="0" fontId="5" fillId="3" borderId="24" xfId="0" applyFont="1" applyFill="1" applyBorder="1"/>
    <xf numFmtId="0" fontId="6" fillId="3" borderId="25" xfId="0" applyFont="1" applyFill="1" applyBorder="1"/>
    <xf numFmtId="0" fontId="6" fillId="3" borderId="26" xfId="0" applyFont="1" applyFill="1" applyBorder="1"/>
    <xf numFmtId="0" fontId="8" fillId="3" borderId="51" xfId="0" applyFont="1" applyFill="1" applyBorder="1"/>
    <xf numFmtId="0" fontId="15" fillId="3" borderId="10" xfId="0" applyFont="1" applyFill="1" applyBorder="1"/>
    <xf numFmtId="0" fontId="8" fillId="3" borderId="52" xfId="0" applyFont="1" applyFill="1" applyBorder="1"/>
    <xf numFmtId="0" fontId="14" fillId="3" borderId="10" xfId="0" applyFont="1" applyFill="1" applyBorder="1" applyAlignment="1">
      <alignment vertical="center" wrapText="1"/>
    </xf>
    <xf numFmtId="0" fontId="23" fillId="3" borderId="5" xfId="0" applyFont="1" applyFill="1" applyBorder="1"/>
    <xf numFmtId="0" fontId="14" fillId="3" borderId="5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vertical="center" wrapText="1"/>
    </xf>
    <xf numFmtId="0" fontId="8" fillId="3" borderId="10" xfId="0" applyFont="1" applyFill="1" applyBorder="1"/>
    <xf numFmtId="0" fontId="15" fillId="3" borderId="5" xfId="0" applyFont="1" applyFill="1" applyBorder="1"/>
    <xf numFmtId="0" fontId="15" fillId="3" borderId="9" xfId="0" applyFont="1" applyFill="1" applyBorder="1"/>
    <xf numFmtId="0" fontId="8" fillId="3" borderId="53" xfId="0" applyFont="1" applyFill="1" applyBorder="1" applyAlignment="1">
      <alignment horizontal="left"/>
    </xf>
    <xf numFmtId="0" fontId="8" fillId="3" borderId="40" xfId="0" applyFont="1" applyFill="1" applyBorder="1"/>
    <xf numFmtId="0" fontId="15" fillId="3" borderId="41" xfId="0" applyFont="1" applyFill="1" applyBorder="1"/>
    <xf numFmtId="0" fontId="15" fillId="3" borderId="42" xfId="0" applyFont="1" applyFill="1" applyBorder="1"/>
    <xf numFmtId="0" fontId="14" fillId="3" borderId="0" xfId="0" applyFont="1" applyFill="1" applyAlignment="1">
      <alignment horizontal="left"/>
    </xf>
    <xf numFmtId="0" fontId="8" fillId="3" borderId="23" xfId="0" applyFont="1" applyFill="1" applyBorder="1"/>
    <xf numFmtId="0" fontId="6" fillId="3" borderId="23" xfId="0" applyFont="1" applyFill="1" applyBorder="1"/>
    <xf numFmtId="0" fontId="16" fillId="3" borderId="5" xfId="0" applyFont="1" applyFill="1" applyBorder="1"/>
    <xf numFmtId="0" fontId="31" fillId="3" borderId="54" xfId="0" applyFont="1" applyFill="1" applyBorder="1"/>
    <xf numFmtId="0" fontId="8" fillId="3" borderId="55" xfId="0" applyFont="1" applyFill="1" applyBorder="1"/>
    <xf numFmtId="0" fontId="31" fillId="3" borderId="6" xfId="0" applyFont="1" applyFill="1" applyBorder="1"/>
    <xf numFmtId="0" fontId="31" fillId="3" borderId="7" xfId="0" applyFont="1" applyFill="1" applyBorder="1"/>
    <xf numFmtId="0" fontId="8" fillId="3" borderId="8" xfId="0" applyFont="1" applyFill="1" applyBorder="1"/>
    <xf numFmtId="0" fontId="31" fillId="3" borderId="40" xfId="0" applyFont="1" applyFill="1" applyBorder="1"/>
    <xf numFmtId="0" fontId="31" fillId="3" borderId="41" xfId="0" applyFont="1" applyFill="1" applyBorder="1"/>
    <xf numFmtId="0" fontId="8" fillId="3" borderId="42" xfId="0" applyFont="1" applyFill="1" applyBorder="1"/>
    <xf numFmtId="0" fontId="31" fillId="3" borderId="10" xfId="0" applyFont="1" applyFill="1" applyBorder="1"/>
    <xf numFmtId="0" fontId="31" fillId="3" borderId="5" xfId="0" applyFont="1" applyFill="1" applyBorder="1"/>
    <xf numFmtId="0" fontId="8" fillId="3" borderId="9" xfId="0" applyFont="1" applyFill="1" applyBorder="1"/>
    <xf numFmtId="0" fontId="32" fillId="3" borderId="5" xfId="0" applyFont="1" applyFill="1" applyBorder="1"/>
    <xf numFmtId="0" fontId="8" fillId="3" borderId="5" xfId="0" applyFont="1" applyFill="1" applyBorder="1"/>
    <xf numFmtId="0" fontId="8" fillId="3" borderId="5" xfId="0" applyFont="1" applyFill="1" applyBorder="1" applyAlignment="1">
      <alignment horizontal="center"/>
    </xf>
    <xf numFmtId="0" fontId="8" fillId="3" borderId="23" xfId="0" applyFont="1" applyFill="1" applyBorder="1" applyAlignment="1">
      <alignment horizontal="center"/>
    </xf>
    <xf numFmtId="0" fontId="15" fillId="3" borderId="23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7" fillId="3" borderId="5" xfId="0" applyFont="1" applyFill="1" applyBorder="1"/>
    <xf numFmtId="0" fontId="18" fillId="3" borderId="0" xfId="0" applyFont="1" applyFill="1"/>
    <xf numFmtId="49" fontId="3" fillId="3" borderId="0" xfId="0" applyNumberFormat="1" applyFont="1" applyFill="1" applyAlignment="1">
      <alignment horizontal="center" vertical="center" wrapText="1"/>
    </xf>
    <xf numFmtId="0" fontId="17" fillId="3" borderId="5" xfId="0" applyFont="1" applyFill="1" applyBorder="1" applyAlignment="1">
      <alignment horizontal="left"/>
    </xf>
    <xf numFmtId="0" fontId="17" fillId="3" borderId="0" xfId="0" applyFont="1" applyFill="1"/>
    <xf numFmtId="0" fontId="17" fillId="3" borderId="5" xfId="0" applyFont="1" applyFill="1" applyBorder="1" applyAlignment="1">
      <alignment horizontal="left" wrapText="1"/>
    </xf>
    <xf numFmtId="0" fontId="33" fillId="3" borderId="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top" wrapText="1"/>
    </xf>
    <xf numFmtId="0" fontId="4" fillId="3" borderId="0" xfId="0" applyFont="1" applyFill="1" applyAlignment="1">
      <alignment horizontal="right" vertical="top" wrapText="1"/>
    </xf>
    <xf numFmtId="0" fontId="4" fillId="3" borderId="0" xfId="0" applyFont="1" applyFill="1" applyAlignment="1">
      <alignment horizontal="right" vertical="center"/>
    </xf>
    <xf numFmtId="3" fontId="4" fillId="3" borderId="5" xfId="0" applyNumberFormat="1" applyFont="1" applyFill="1" applyBorder="1"/>
    <xf numFmtId="0" fontId="2" fillId="3" borderId="0" xfId="0" applyFont="1" applyFill="1" applyAlignment="1">
      <alignment vertical="center"/>
    </xf>
    <xf numFmtId="0" fontId="5" fillId="3" borderId="5" xfId="0" applyFont="1" applyFill="1" applyBorder="1"/>
    <xf numFmtId="0" fontId="5" fillId="3" borderId="0" xfId="0" applyFont="1" applyFill="1" applyAlignment="1">
      <alignment horizontal="center" vertical="center" wrapText="1"/>
    </xf>
    <xf numFmtId="1" fontId="12" fillId="3" borderId="0" xfId="0" applyNumberFormat="1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right"/>
    </xf>
    <xf numFmtId="0" fontId="15" fillId="4" borderId="5" xfId="0" applyFont="1" applyFill="1" applyBorder="1"/>
    <xf numFmtId="0" fontId="4" fillId="3" borderId="9" xfId="0" applyFont="1" applyFill="1" applyBorder="1"/>
    <xf numFmtId="0" fontId="4" fillId="6" borderId="5" xfId="0" applyFont="1" applyFill="1" applyBorder="1" applyAlignment="1">
      <alignment horizontal="center" wrapText="1"/>
    </xf>
    <xf numFmtId="0" fontId="32" fillId="3" borderId="56" xfId="0" applyFont="1" applyFill="1" applyBorder="1"/>
    <xf numFmtId="0" fontId="15" fillId="3" borderId="5" xfId="0" applyFont="1" applyFill="1" applyBorder="1" applyAlignment="1">
      <alignment horizontal="left"/>
    </xf>
    <xf numFmtId="0" fontId="8" fillId="3" borderId="5" xfId="0" applyFont="1" applyFill="1" applyBorder="1" applyAlignment="1">
      <alignment vertical="center"/>
    </xf>
    <xf numFmtId="0" fontId="15" fillId="3" borderId="5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23" fillId="3" borderId="5" xfId="0" applyFont="1" applyFill="1" applyBorder="1" applyAlignment="1">
      <alignment vertical="center"/>
    </xf>
    <xf numFmtId="0" fontId="19" fillId="3" borderId="5" xfId="0" applyFont="1" applyFill="1" applyBorder="1" applyAlignment="1">
      <alignment wrapText="1"/>
    </xf>
    <xf numFmtId="0" fontId="8" fillId="3" borderId="0" xfId="0" applyFont="1" applyFill="1" applyAlignment="1">
      <alignment horizontal="left" vertical="center"/>
    </xf>
    <xf numFmtId="0" fontId="4" fillId="3" borderId="10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5" fillId="3" borderId="5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right" vertical="top" wrapText="1"/>
    </xf>
    <xf numFmtId="0" fontId="4" fillId="3" borderId="67" xfId="0" applyFont="1" applyFill="1" applyBorder="1" applyAlignment="1">
      <alignment horizontal="left" vertical="center" wrapText="1"/>
    </xf>
    <xf numFmtId="0" fontId="4" fillId="6" borderId="67" xfId="0" applyFont="1" applyFill="1" applyBorder="1" applyAlignment="1">
      <alignment horizontal="left" vertical="top" wrapText="1"/>
    </xf>
    <xf numFmtId="0" fontId="4" fillId="6" borderId="68" xfId="0" applyFont="1" applyFill="1" applyBorder="1" applyAlignment="1">
      <alignment horizontal="left" vertical="top" wrapText="1"/>
    </xf>
    <xf numFmtId="0" fontId="4" fillId="6" borderId="32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right" vertical="top" wrapText="1"/>
    </xf>
    <xf numFmtId="0" fontId="4" fillId="3" borderId="19" xfId="0" applyFont="1" applyFill="1" applyBorder="1" applyAlignment="1">
      <alignment horizontal="right" vertical="top" wrapText="1"/>
    </xf>
    <xf numFmtId="0" fontId="4" fillId="3" borderId="69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top" wrapText="1"/>
    </xf>
    <xf numFmtId="0" fontId="4" fillId="6" borderId="30" xfId="0" applyFont="1" applyFill="1" applyBorder="1" applyAlignment="1">
      <alignment vertical="center" wrapText="1"/>
    </xf>
    <xf numFmtId="0" fontId="4" fillId="6" borderId="71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right" vertical="top" wrapText="1"/>
    </xf>
    <xf numFmtId="0" fontId="0" fillId="3" borderId="30" xfId="0" applyFill="1" applyBorder="1"/>
    <xf numFmtId="0" fontId="2" fillId="6" borderId="5" xfId="0" applyFont="1" applyFill="1" applyBorder="1" applyAlignment="1">
      <alignment horizontal="left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1" fillId="0" borderId="7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3" fontId="9" fillId="0" borderId="16" xfId="0" applyNumberFormat="1" applyFont="1" applyBorder="1" applyAlignment="1">
      <alignment horizontal="center" vertical="center"/>
    </xf>
    <xf numFmtId="3" fontId="9" fillId="0" borderId="15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9" fillId="0" borderId="81" xfId="0" applyFont="1" applyBorder="1" applyAlignment="1">
      <alignment horizontal="left" vertical="center" wrapText="1"/>
    </xf>
    <xf numFmtId="3" fontId="9" fillId="0" borderId="82" xfId="0" applyNumberFormat="1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21" fillId="0" borderId="75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88" xfId="0" applyFont="1" applyBorder="1"/>
    <xf numFmtId="0" fontId="9" fillId="0" borderId="89" xfId="0" applyFont="1" applyBorder="1" applyAlignment="1">
      <alignment horizontal="left" vertical="center"/>
    </xf>
    <xf numFmtId="0" fontId="9" fillId="0" borderId="90" xfId="0" applyFont="1" applyBorder="1" applyAlignment="1">
      <alignment horizontal="left" vertical="center" wrapText="1"/>
    </xf>
    <xf numFmtId="0" fontId="9" fillId="0" borderId="91" xfId="0" applyFont="1" applyBorder="1" applyAlignment="1">
      <alignment wrapText="1"/>
    </xf>
    <xf numFmtId="0" fontId="9" fillId="0" borderId="92" xfId="0" applyFont="1" applyBorder="1" applyAlignment="1">
      <alignment horizontal="left" vertical="center" wrapText="1"/>
    </xf>
    <xf numFmtId="0" fontId="21" fillId="0" borderId="93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9" fillId="0" borderId="95" xfId="0" applyFont="1" applyBorder="1" applyAlignment="1">
      <alignment horizontal="center" vertical="center"/>
    </xf>
    <xf numFmtId="0" fontId="9" fillId="0" borderId="96" xfId="0" applyFont="1" applyBorder="1" applyAlignment="1">
      <alignment horizontal="left" vertical="center" wrapText="1"/>
    </xf>
    <xf numFmtId="0" fontId="9" fillId="0" borderId="97" xfId="0" applyFont="1" applyBorder="1" applyAlignment="1">
      <alignment horizontal="center" vertical="center"/>
    </xf>
    <xf numFmtId="0" fontId="9" fillId="0" borderId="98" xfId="0" applyFont="1" applyBorder="1" applyAlignment="1">
      <alignment horizontal="left" vertical="center" wrapText="1"/>
    </xf>
    <xf numFmtId="0" fontId="9" fillId="0" borderId="99" xfId="0" applyFont="1" applyBorder="1" applyAlignment="1">
      <alignment horizontal="center" vertical="center"/>
    </xf>
    <xf numFmtId="0" fontId="9" fillId="0" borderId="100" xfId="0" applyFont="1" applyBorder="1" applyAlignment="1">
      <alignment horizontal="center" vertical="center"/>
    </xf>
    <xf numFmtId="0" fontId="9" fillId="0" borderId="81" xfId="0" applyFont="1" applyBorder="1" applyAlignment="1">
      <alignment wrapText="1"/>
    </xf>
    <xf numFmtId="0" fontId="9" fillId="0" borderId="69" xfId="0" applyFont="1" applyBorder="1" applyAlignment="1">
      <alignment horizontal="center" vertical="center"/>
    </xf>
    <xf numFmtId="0" fontId="9" fillId="0" borderId="101" xfId="0" applyFont="1" applyBorder="1" applyAlignment="1">
      <alignment wrapText="1"/>
    </xf>
    <xf numFmtId="0" fontId="9" fillId="0" borderId="102" xfId="0" applyFont="1" applyBorder="1" applyAlignment="1">
      <alignment horizontal="center" vertical="center"/>
    </xf>
    <xf numFmtId="0" fontId="2" fillId="3" borderId="98" xfId="0" applyFont="1" applyFill="1" applyBorder="1"/>
    <xf numFmtId="0" fontId="9" fillId="0" borderId="103" xfId="0" applyFont="1" applyBorder="1"/>
    <xf numFmtId="0" fontId="9" fillId="0" borderId="104" xfId="0" applyFont="1" applyBorder="1" applyAlignment="1">
      <alignment horizontal="left" vertical="center"/>
    </xf>
    <xf numFmtId="0" fontId="9" fillId="0" borderId="105" xfId="0" applyFont="1" applyBorder="1" applyAlignment="1">
      <alignment horizontal="left" vertical="center" wrapText="1"/>
    </xf>
    <xf numFmtId="0" fontId="9" fillId="0" borderId="106" xfId="0" applyFont="1" applyBorder="1" applyAlignment="1">
      <alignment wrapText="1"/>
    </xf>
    <xf numFmtId="0" fontId="9" fillId="0" borderId="107" xfId="0" applyFont="1" applyBorder="1" applyAlignment="1">
      <alignment horizontal="left" vertical="center" wrapText="1"/>
    </xf>
    <xf numFmtId="0" fontId="9" fillId="0" borderId="108" xfId="0" applyFont="1" applyBorder="1" applyAlignment="1">
      <alignment horizontal="left"/>
    </xf>
    <xf numFmtId="0" fontId="9" fillId="0" borderId="109" xfId="0" applyFont="1" applyBorder="1" applyAlignment="1">
      <alignment horizontal="left"/>
    </xf>
    <xf numFmtId="0" fontId="9" fillId="0" borderId="110" xfId="0" applyFont="1" applyBorder="1"/>
    <xf numFmtId="0" fontId="9" fillId="0" borderId="111" xfId="0" applyFont="1" applyBorder="1"/>
    <xf numFmtId="0" fontId="9" fillId="0" borderId="112" xfId="0" applyFont="1" applyBorder="1"/>
    <xf numFmtId="0" fontId="9" fillId="0" borderId="113" xfId="0" applyFont="1" applyBorder="1" applyAlignment="1">
      <alignment horizontal="left" vertical="center" wrapText="1"/>
    </xf>
    <xf numFmtId="0" fontId="9" fillId="0" borderId="114" xfId="0" applyFont="1" applyBorder="1" applyAlignment="1">
      <alignment horizontal="left" vertical="center" wrapText="1"/>
    </xf>
    <xf numFmtId="0" fontId="9" fillId="0" borderId="115" xfId="0" applyFont="1" applyBorder="1" applyAlignment="1">
      <alignment horizontal="left" vertical="center" wrapText="1"/>
    </xf>
    <xf numFmtId="0" fontId="9" fillId="0" borderId="116" xfId="0" applyFont="1" applyBorder="1" applyAlignment="1">
      <alignment wrapText="1"/>
    </xf>
    <xf numFmtId="0" fontId="9" fillId="0" borderId="114" xfId="0" applyFont="1" applyBorder="1" applyAlignment="1">
      <alignment wrapText="1"/>
    </xf>
    <xf numFmtId="0" fontId="9" fillId="0" borderId="117" xfId="0" applyFont="1" applyBorder="1"/>
    <xf numFmtId="0" fontId="9" fillId="0" borderId="118" xfId="0" applyFont="1" applyBorder="1"/>
    <xf numFmtId="0" fontId="9" fillId="4" borderId="78" xfId="0" applyFont="1" applyFill="1" applyBorder="1"/>
    <xf numFmtId="0" fontId="9" fillId="4" borderId="78" xfId="0" applyFont="1" applyFill="1" applyBorder="1" applyAlignment="1">
      <alignment horizontal="left" vertical="center"/>
    </xf>
    <xf numFmtId="0" fontId="9" fillId="4" borderId="78" xfId="0" applyFont="1" applyFill="1" applyBorder="1" applyAlignment="1">
      <alignment horizontal="left" vertical="center" wrapText="1"/>
    </xf>
    <xf numFmtId="0" fontId="9" fillId="4" borderId="78" xfId="0" applyFont="1" applyFill="1" applyBorder="1" applyAlignment="1">
      <alignment wrapText="1"/>
    </xf>
    <xf numFmtId="0" fontId="9" fillId="4" borderId="78" xfId="0" applyFont="1" applyFill="1" applyBorder="1" applyAlignment="1">
      <alignment horizontal="left"/>
    </xf>
    <xf numFmtId="0" fontId="22" fillId="3" borderId="0" xfId="0" applyFont="1" applyFill="1"/>
    <xf numFmtId="0" fontId="8" fillId="4" borderId="5" xfId="0" applyFont="1" applyFill="1" applyBorder="1"/>
    <xf numFmtId="0" fontId="8" fillId="4" borderId="9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6" fillId="0" borderId="119" xfId="0" applyFont="1" applyBorder="1"/>
    <xf numFmtId="49" fontId="0" fillId="0" borderId="0" xfId="0" applyNumberFormat="1" applyAlignment="1">
      <alignment wrapText="1"/>
    </xf>
    <xf numFmtId="0" fontId="15" fillId="0" borderId="5" xfId="0" applyFont="1" applyBorder="1"/>
    <xf numFmtId="0" fontId="16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3" borderId="120" xfId="0" applyFont="1" applyFill="1" applyBorder="1" applyAlignment="1">
      <alignment vertical="center" wrapText="1"/>
    </xf>
    <xf numFmtId="164" fontId="2" fillId="0" borderId="122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/>
    </xf>
    <xf numFmtId="0" fontId="2" fillId="0" borderId="27" xfId="0" applyFont="1" applyBorder="1"/>
    <xf numFmtId="0" fontId="2" fillId="0" borderId="125" xfId="0" applyFont="1" applyBorder="1"/>
    <xf numFmtId="164" fontId="2" fillId="0" borderId="27" xfId="0" applyNumberFormat="1" applyFont="1" applyBorder="1"/>
    <xf numFmtId="164" fontId="2" fillId="0" borderId="100" xfId="0" applyNumberFormat="1" applyFont="1" applyBorder="1"/>
    <xf numFmtId="164" fontId="2" fillId="0" borderId="122" xfId="0" applyNumberFormat="1" applyFont="1" applyBorder="1"/>
    <xf numFmtId="164" fontId="2" fillId="8" borderId="100" xfId="0" applyNumberFormat="1" applyFont="1" applyFill="1" applyBorder="1"/>
    <xf numFmtId="0" fontId="2" fillId="0" borderId="67" xfId="0" applyFont="1" applyBorder="1"/>
    <xf numFmtId="164" fontId="2" fillId="0" borderId="67" xfId="0" applyNumberFormat="1" applyFont="1" applyBorder="1"/>
    <xf numFmtId="164" fontId="2" fillId="0" borderId="5" xfId="0" applyNumberFormat="1" applyFont="1" applyBorder="1"/>
    <xf numFmtId="0" fontId="2" fillId="0" borderId="123" xfId="0" applyFont="1" applyBorder="1"/>
    <xf numFmtId="0" fontId="14" fillId="0" borderId="124" xfId="0" applyFont="1" applyBorder="1" applyAlignment="1">
      <alignment horizontal="left" wrapText="1"/>
    </xf>
    <xf numFmtId="0" fontId="14" fillId="8" borderId="126" xfId="0" applyFont="1" applyFill="1" applyBorder="1" applyAlignment="1">
      <alignment horizontal="left" wrapText="1"/>
    </xf>
    <xf numFmtId="0" fontId="14" fillId="0" borderId="130" xfId="0" applyFont="1" applyBorder="1"/>
    <xf numFmtId="0" fontId="14" fillId="0" borderId="52" xfId="0" applyFont="1" applyBorder="1" applyAlignment="1">
      <alignment horizontal="left" wrapText="1"/>
    </xf>
    <xf numFmtId="0" fontId="14" fillId="0" borderId="131" xfId="0" applyFont="1" applyBorder="1" applyAlignment="1">
      <alignment horizontal="left" wrapText="1"/>
    </xf>
    <xf numFmtId="164" fontId="2" fillId="0" borderId="146" xfId="0" applyNumberFormat="1" applyFont="1" applyBorder="1"/>
    <xf numFmtId="164" fontId="2" fillId="0" borderId="147" xfId="0" applyNumberFormat="1" applyFont="1" applyBorder="1"/>
    <xf numFmtId="164" fontId="2" fillId="0" borderId="148" xfId="0" applyNumberFormat="1" applyFont="1" applyBorder="1"/>
    <xf numFmtId="0" fontId="14" fillId="11" borderId="52" xfId="0" applyFont="1" applyFill="1" applyBorder="1" applyAlignment="1">
      <alignment horizontal="left" wrapText="1"/>
    </xf>
    <xf numFmtId="164" fontId="2" fillId="11" borderId="27" xfId="0" applyNumberFormat="1" applyFont="1" applyFill="1" applyBorder="1"/>
    <xf numFmtId="164" fontId="2" fillId="11" borderId="147" xfId="0" applyNumberFormat="1" applyFont="1" applyFill="1" applyBorder="1"/>
    <xf numFmtId="164" fontId="2" fillId="8" borderId="148" xfId="0" applyNumberFormat="1" applyFont="1" applyFill="1" applyBorder="1"/>
    <xf numFmtId="0" fontId="11" fillId="12" borderId="5" xfId="0" applyFont="1" applyFill="1" applyBorder="1"/>
    <xf numFmtId="164" fontId="11" fillId="12" borderId="5" xfId="0" applyNumberFormat="1" applyFont="1" applyFill="1" applyBorder="1"/>
    <xf numFmtId="164" fontId="11" fillId="12" borderId="147" xfId="0" applyNumberFormat="1" applyFont="1" applyFill="1" applyBorder="1"/>
    <xf numFmtId="0" fontId="41" fillId="10" borderId="69" xfId="0" applyFont="1" applyFill="1" applyBorder="1" applyAlignment="1">
      <alignment wrapText="1"/>
    </xf>
    <xf numFmtId="164" fontId="41" fillId="10" borderId="69" xfId="0" applyNumberFormat="1" applyFont="1" applyFill="1" applyBorder="1"/>
    <xf numFmtId="164" fontId="41" fillId="10" borderId="148" xfId="0" applyNumberFormat="1" applyFont="1" applyFill="1" applyBorder="1"/>
    <xf numFmtId="0" fontId="9" fillId="4" borderId="149" xfId="0" applyFont="1" applyFill="1" applyBorder="1"/>
    <xf numFmtId="0" fontId="9" fillId="4" borderId="72" xfId="0" applyFont="1" applyFill="1" applyBorder="1" applyAlignment="1">
      <alignment horizontal="center" vertical="center"/>
    </xf>
    <xf numFmtId="0" fontId="9" fillId="4" borderId="150" xfId="0" applyFont="1" applyFill="1" applyBorder="1"/>
    <xf numFmtId="0" fontId="9" fillId="4" borderId="151" xfId="0" applyFont="1" applyFill="1" applyBorder="1" applyAlignment="1">
      <alignment horizontal="left" vertical="center"/>
    </xf>
    <xf numFmtId="0" fontId="21" fillId="4" borderId="152" xfId="0" applyFont="1" applyFill="1" applyBorder="1" applyAlignment="1">
      <alignment horizontal="center" vertical="center" wrapText="1"/>
    </xf>
    <xf numFmtId="0" fontId="9" fillId="4" borderId="153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4" fillId="0" borderId="121" xfId="0" applyFont="1" applyBorder="1" applyAlignment="1">
      <alignment wrapText="1"/>
    </xf>
    <xf numFmtId="0" fontId="14" fillId="0" borderId="124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165" fontId="4" fillId="0" borderId="0" xfId="4" applyNumberFormat="1" applyFont="1" applyAlignment="1"/>
    <xf numFmtId="164" fontId="42" fillId="10" borderId="122" xfId="0" applyNumberFormat="1" applyFont="1" applyFill="1" applyBorder="1"/>
    <xf numFmtId="164" fontId="26" fillId="10" borderId="123" xfId="0" applyNumberFormat="1" applyFont="1" applyFill="1" applyBorder="1"/>
    <xf numFmtId="3" fontId="42" fillId="10" borderId="27" xfId="0" applyNumberFormat="1" applyFont="1" applyFill="1" applyBorder="1"/>
    <xf numFmtId="164" fontId="26" fillId="10" borderId="125" xfId="0" applyNumberFormat="1" applyFont="1" applyFill="1" applyBorder="1"/>
    <xf numFmtId="166" fontId="26" fillId="10" borderId="127" xfId="0" applyNumberFormat="1" applyFont="1" applyFill="1" applyBorder="1"/>
    <xf numFmtId="0" fontId="44" fillId="10" borderId="121" xfId="0" applyFont="1" applyFill="1" applyBorder="1"/>
    <xf numFmtId="0" fontId="43" fillId="10" borderId="124" xfId="0" applyFont="1" applyFill="1" applyBorder="1"/>
    <xf numFmtId="0" fontId="44" fillId="10" borderId="124" xfId="0" applyFont="1" applyFill="1" applyBorder="1"/>
    <xf numFmtId="0" fontId="43" fillId="10" borderId="126" xfId="0" applyFont="1" applyFill="1" applyBorder="1"/>
    <xf numFmtId="3" fontId="42" fillId="10" borderId="100" xfId="0" applyNumberFormat="1" applyFont="1" applyFill="1" applyBorder="1"/>
    <xf numFmtId="0" fontId="0" fillId="13" borderId="0" xfId="0" applyFill="1"/>
    <xf numFmtId="0" fontId="2" fillId="13" borderId="0" xfId="0" applyFont="1" applyFill="1"/>
    <xf numFmtId="0" fontId="20" fillId="4" borderId="0" xfId="0" applyFont="1" applyFill="1" applyAlignment="1">
      <alignment wrapText="1"/>
    </xf>
    <xf numFmtId="0" fontId="0" fillId="4" borderId="5" xfId="0" applyFill="1" applyBorder="1"/>
    <xf numFmtId="0" fontId="19" fillId="4" borderId="0" xfId="0" applyFont="1" applyFill="1" applyAlignment="1">
      <alignment wrapText="1"/>
    </xf>
    <xf numFmtId="0" fontId="3" fillId="4" borderId="0" xfId="0" applyFont="1" applyFill="1" applyAlignment="1">
      <alignment vertical="top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/>
    </xf>
    <xf numFmtId="0" fontId="2" fillId="4" borderId="5" xfId="0" applyFont="1" applyFill="1" applyBorder="1"/>
    <xf numFmtId="0" fontId="2" fillId="4" borderId="166" xfId="0" applyFont="1" applyFill="1" applyBorder="1"/>
    <xf numFmtId="0" fontId="0" fillId="4" borderId="0" xfId="0" applyFill="1" applyAlignment="1">
      <alignment horizontal="left"/>
    </xf>
    <xf numFmtId="0" fontId="2" fillId="4" borderId="5" xfId="0" applyFont="1" applyFill="1" applyBorder="1" applyAlignment="1">
      <alignment horizontal="center"/>
    </xf>
    <xf numFmtId="0" fontId="2" fillId="4" borderId="34" xfId="0" applyFont="1" applyFill="1" applyBorder="1" applyAlignment="1">
      <alignment horizontal="center"/>
    </xf>
    <xf numFmtId="0" fontId="22" fillId="4" borderId="0" xfId="0" applyFont="1" applyFill="1"/>
    <xf numFmtId="165" fontId="0" fillId="4" borderId="0" xfId="4" applyNumberFormat="1" applyFont="1" applyFill="1" applyAlignment="1"/>
    <xf numFmtId="0" fontId="22" fillId="4" borderId="0" xfId="0" applyFont="1" applyFill="1" applyAlignment="1">
      <alignment horizontal="left" wrapText="1"/>
    </xf>
    <xf numFmtId="0" fontId="0" fillId="4" borderId="0" xfId="0" applyFill="1" applyAlignment="1">
      <alignment horizontal="right"/>
    </xf>
    <xf numFmtId="0" fontId="14" fillId="4" borderId="0" xfId="0" applyFont="1" applyFill="1"/>
    <xf numFmtId="164" fontId="2" fillId="4" borderId="0" xfId="0" applyNumberFormat="1" applyFont="1" applyFill="1"/>
    <xf numFmtId="0" fontId="9" fillId="4" borderId="5" xfId="0" applyFont="1" applyFill="1" applyBorder="1" applyAlignment="1">
      <alignment horizontal="left" vertical="center" wrapText="1"/>
    </xf>
    <xf numFmtId="0" fontId="9" fillId="0" borderId="167" xfId="0" applyFont="1" applyBorder="1" applyAlignment="1">
      <alignment horizontal="center" vertical="center"/>
    </xf>
    <xf numFmtId="0" fontId="9" fillId="0" borderId="168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9" fillId="0" borderId="170" xfId="0" applyFont="1" applyBorder="1" applyAlignment="1">
      <alignment horizontal="left" vertical="center" wrapText="1"/>
    </xf>
    <xf numFmtId="0" fontId="9" fillId="0" borderId="171" xfId="0" applyFont="1" applyBorder="1" applyAlignment="1">
      <alignment horizontal="center" vertical="center"/>
    </xf>
    <xf numFmtId="0" fontId="9" fillId="0" borderId="122" xfId="0" applyFont="1" applyBorder="1" applyAlignment="1">
      <alignment horizontal="center" vertical="center"/>
    </xf>
    <xf numFmtId="0" fontId="9" fillId="0" borderId="172" xfId="0" applyFont="1" applyBorder="1" applyAlignment="1">
      <alignment horizontal="left" vertical="center" wrapText="1"/>
    </xf>
    <xf numFmtId="0" fontId="9" fillId="0" borderId="173" xfId="0" applyFont="1" applyBorder="1" applyAlignment="1">
      <alignment horizontal="left" vertical="center" wrapText="1"/>
    </xf>
    <xf numFmtId="0" fontId="9" fillId="0" borderId="174" xfId="0" applyFont="1" applyBorder="1" applyAlignment="1">
      <alignment horizontal="left" vertical="center" wrapText="1"/>
    </xf>
    <xf numFmtId="0" fontId="9" fillId="0" borderId="175" xfId="0" applyFont="1" applyBorder="1" applyAlignment="1">
      <alignment wrapText="1"/>
    </xf>
    <xf numFmtId="0" fontId="9" fillId="0" borderId="176" xfId="0" applyFont="1" applyBorder="1" applyAlignment="1">
      <alignment horizontal="center" vertical="center"/>
    </xf>
    <xf numFmtId="0" fontId="9" fillId="0" borderId="177" xfId="0" applyFont="1" applyBorder="1" applyAlignment="1">
      <alignment horizontal="center" vertical="center"/>
    </xf>
    <xf numFmtId="0" fontId="9" fillId="0" borderId="178" xfId="0" applyFont="1" applyBorder="1" applyAlignment="1">
      <alignment horizontal="center" vertical="center"/>
    </xf>
    <xf numFmtId="0" fontId="9" fillId="0" borderId="179" xfId="0" applyFont="1" applyBorder="1" applyAlignment="1">
      <alignment wrapText="1"/>
    </xf>
    <xf numFmtId="0" fontId="9" fillId="4" borderId="5" xfId="0" applyFont="1" applyFill="1" applyBorder="1" applyAlignment="1">
      <alignment horizontal="center" vertical="center"/>
    </xf>
    <xf numFmtId="164" fontId="39" fillId="4" borderId="165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wrapText="1"/>
    </xf>
    <xf numFmtId="0" fontId="9" fillId="4" borderId="180" xfId="0" applyFont="1" applyFill="1" applyBorder="1" applyAlignment="1">
      <alignment horizontal="center" vertical="center" textRotation="90"/>
    </xf>
    <xf numFmtId="0" fontId="9" fillId="4" borderId="180" xfId="0" applyFont="1" applyFill="1" applyBorder="1" applyAlignment="1">
      <alignment wrapText="1"/>
    </xf>
    <xf numFmtId="0" fontId="9" fillId="4" borderId="180" xfId="0" applyFont="1" applyFill="1" applyBorder="1" applyAlignment="1">
      <alignment horizontal="center" vertical="center"/>
    </xf>
    <xf numFmtId="0" fontId="9" fillId="0" borderId="181" xfId="0" applyFont="1" applyBorder="1"/>
    <xf numFmtId="0" fontId="9" fillId="0" borderId="182" xfId="0" applyFont="1" applyBorder="1" applyAlignment="1">
      <alignment wrapText="1"/>
    </xf>
    <xf numFmtId="0" fontId="9" fillId="0" borderId="20" xfId="0" applyFont="1" applyBorder="1" applyAlignment="1">
      <alignment wrapText="1"/>
    </xf>
    <xf numFmtId="0" fontId="9" fillId="4" borderId="69" xfId="0" applyFont="1" applyFill="1" applyBorder="1" applyAlignment="1">
      <alignment horizontal="center" vertical="center" textRotation="90"/>
    </xf>
    <xf numFmtId="0" fontId="9" fillId="4" borderId="183" xfId="0" applyFont="1" applyFill="1" applyBorder="1" applyAlignment="1">
      <alignment horizontal="center" vertical="center"/>
    </xf>
    <xf numFmtId="0" fontId="9" fillId="4" borderId="69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9" fillId="4" borderId="183" xfId="0" applyFont="1" applyFill="1" applyBorder="1" applyAlignment="1">
      <alignment wrapText="1"/>
    </xf>
    <xf numFmtId="0" fontId="9" fillId="4" borderId="69" xfId="0" applyFont="1" applyFill="1" applyBorder="1" applyAlignment="1">
      <alignment wrapText="1"/>
    </xf>
    <xf numFmtId="0" fontId="3" fillId="13" borderId="0" xfId="0" applyFont="1" applyFill="1" applyAlignment="1">
      <alignment vertical="top"/>
    </xf>
    <xf numFmtId="0" fontId="5" fillId="13" borderId="0" xfId="0" applyFont="1" applyFill="1" applyAlignment="1">
      <alignment horizontal="left" wrapText="1"/>
    </xf>
    <xf numFmtId="0" fontId="34" fillId="13" borderId="0" xfId="0" applyFont="1" applyFill="1"/>
    <xf numFmtId="3" fontId="9" fillId="0" borderId="187" xfId="0" applyNumberFormat="1" applyFont="1" applyBorder="1" applyAlignment="1">
      <alignment horizontal="center" vertical="center"/>
    </xf>
    <xf numFmtId="3" fontId="9" fillId="0" borderId="188" xfId="0" applyNumberFormat="1" applyFont="1" applyBorder="1" applyAlignment="1">
      <alignment horizontal="center" vertical="center"/>
    </xf>
    <xf numFmtId="3" fontId="9" fillId="0" borderId="189" xfId="0" applyNumberFormat="1" applyFont="1" applyBorder="1" applyAlignment="1">
      <alignment horizontal="center" vertical="center"/>
    </xf>
    <xf numFmtId="0" fontId="9" fillId="0" borderId="184" xfId="0" applyFont="1" applyBorder="1" applyAlignment="1">
      <alignment horizontal="center" vertical="center"/>
    </xf>
    <xf numFmtId="0" fontId="9" fillId="0" borderId="185" xfId="0" applyFont="1" applyBorder="1" applyAlignment="1">
      <alignment horizontal="center" vertical="center"/>
    </xf>
    <xf numFmtId="0" fontId="32" fillId="3" borderId="10" xfId="0" applyFont="1" applyFill="1" applyBorder="1" applyAlignment="1">
      <alignment horizontal="center"/>
    </xf>
    <xf numFmtId="0" fontId="32" fillId="3" borderId="5" xfId="0" applyFont="1" applyFill="1" applyBorder="1" applyAlignment="1">
      <alignment horizontal="center"/>
    </xf>
    <xf numFmtId="0" fontId="32" fillId="3" borderId="5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top" wrapText="1"/>
    </xf>
    <xf numFmtId="0" fontId="4" fillId="3" borderId="30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/>
    </xf>
    <xf numFmtId="0" fontId="9" fillId="14" borderId="186" xfId="0" applyFont="1" applyFill="1" applyBorder="1"/>
    <xf numFmtId="0" fontId="9" fillId="14" borderId="143" xfId="0" applyFont="1" applyFill="1" applyBorder="1" applyAlignment="1">
      <alignment horizontal="right" wrapText="1"/>
    </xf>
    <xf numFmtId="164" fontId="15" fillId="14" borderId="164" xfId="0" applyNumberFormat="1" applyFont="1" applyFill="1" applyBorder="1" applyAlignment="1">
      <alignment horizontal="left" vertical="center"/>
    </xf>
    <xf numFmtId="0" fontId="20" fillId="3" borderId="5" xfId="0" applyFont="1" applyFill="1" applyBorder="1" applyAlignment="1">
      <alignment wrapText="1"/>
    </xf>
    <xf numFmtId="0" fontId="2" fillId="3" borderId="5" xfId="0" applyFont="1" applyFill="1" applyBorder="1"/>
    <xf numFmtId="0" fontId="0" fillId="3" borderId="5" xfId="0" applyFill="1" applyBorder="1" applyAlignment="1">
      <alignment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0" fillId="3" borderId="5" xfId="0" applyFill="1" applyBorder="1"/>
    <xf numFmtId="0" fontId="4" fillId="3" borderId="5" xfId="0" applyFont="1" applyFill="1" applyBorder="1" applyAlignment="1">
      <alignment vertical="center"/>
    </xf>
    <xf numFmtId="0" fontId="0" fillId="3" borderId="197" xfId="0" applyFill="1" applyBorder="1"/>
    <xf numFmtId="0" fontId="2" fillId="3" borderId="199" xfId="0" applyFont="1" applyFill="1" applyBorder="1"/>
    <xf numFmtId="0" fontId="0" fillId="3" borderId="200" xfId="0" applyFill="1" applyBorder="1"/>
    <xf numFmtId="0" fontId="2" fillId="3" borderId="34" xfId="0" applyFont="1" applyFill="1" applyBorder="1"/>
    <xf numFmtId="0" fontId="3" fillId="3" borderId="5" xfId="0" applyFont="1" applyFill="1" applyBorder="1" applyAlignment="1">
      <alignment vertical="top"/>
    </xf>
    <xf numFmtId="0" fontId="4" fillId="3" borderId="34" xfId="0" applyFont="1" applyFill="1" applyBorder="1"/>
    <xf numFmtId="0" fontId="0" fillId="3" borderId="5" xfId="0" applyFill="1" applyBorder="1" applyAlignment="1">
      <alignment horizontal="left" vertical="center" wrapText="1"/>
    </xf>
    <xf numFmtId="0" fontId="0" fillId="3" borderId="34" xfId="0" applyFill="1" applyBorder="1"/>
    <xf numFmtId="0" fontId="18" fillId="3" borderId="5" xfId="0" applyFont="1" applyFill="1" applyBorder="1"/>
    <xf numFmtId="0" fontId="8" fillId="3" borderId="5" xfId="0" applyFont="1" applyFill="1" applyBorder="1" applyAlignment="1">
      <alignment horizontal="left" vertical="center"/>
    </xf>
    <xf numFmtId="0" fontId="0" fillId="3" borderId="201" xfId="0" applyFill="1" applyBorder="1"/>
    <xf numFmtId="0" fontId="2" fillId="3" borderId="169" xfId="0" applyFont="1" applyFill="1" applyBorder="1"/>
    <xf numFmtId="0" fontId="14" fillId="3" borderId="5" xfId="0" applyFont="1" applyFill="1" applyBorder="1" applyAlignment="1">
      <alignment vertical="center"/>
    </xf>
    <xf numFmtId="0" fontId="6" fillId="3" borderId="10" xfId="0" applyFont="1" applyFill="1" applyBorder="1"/>
    <xf numFmtId="0" fontId="2" fillId="3" borderId="198" xfId="0" applyFont="1" applyFill="1" applyBorder="1"/>
    <xf numFmtId="0" fontId="1" fillId="3" borderId="200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22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center"/>
    </xf>
    <xf numFmtId="0" fontId="10" fillId="3" borderId="5" xfId="0" applyFont="1" applyFill="1" applyBorder="1"/>
    <xf numFmtId="0" fontId="14" fillId="3" borderId="5" xfId="0" applyFont="1" applyFill="1" applyBorder="1" applyAlignment="1">
      <alignment horizontal="center" vertical="center"/>
    </xf>
    <xf numFmtId="0" fontId="3" fillId="3" borderId="200" xfId="0" applyFont="1" applyFill="1" applyBorder="1" applyAlignment="1">
      <alignment vertical="top"/>
    </xf>
    <xf numFmtId="0" fontId="4" fillId="3" borderId="200" xfId="0" applyFont="1" applyFill="1" applyBorder="1"/>
    <xf numFmtId="0" fontId="5" fillId="3" borderId="200" xfId="0" applyFont="1" applyFill="1" applyBorder="1" applyAlignment="1">
      <alignment horizontal="left" wrapText="1"/>
    </xf>
    <xf numFmtId="0" fontId="22" fillId="3" borderId="5" xfId="0" applyFont="1" applyFill="1" applyBorder="1"/>
    <xf numFmtId="49" fontId="4" fillId="3" borderId="200" xfId="0" applyNumberFormat="1" applyFont="1" applyFill="1" applyBorder="1" applyAlignment="1">
      <alignment vertical="center" wrapText="1"/>
    </xf>
    <xf numFmtId="49" fontId="4" fillId="3" borderId="201" xfId="0" applyNumberFormat="1" applyFont="1" applyFill="1" applyBorder="1" applyAlignment="1">
      <alignment vertical="center" wrapText="1"/>
    </xf>
    <xf numFmtId="0" fontId="22" fillId="3" borderId="169" xfId="0" applyFont="1" applyFill="1" applyBorder="1"/>
    <xf numFmtId="0" fontId="0" fillId="3" borderId="169" xfId="0" applyFill="1" applyBorder="1"/>
    <xf numFmtId="0" fontId="2" fillId="3" borderId="202" xfId="0" applyFont="1" applyFill="1" applyBorder="1"/>
    <xf numFmtId="0" fontId="0" fillId="3" borderId="199" xfId="0" applyFill="1" applyBorder="1"/>
    <xf numFmtId="0" fontId="1" fillId="3" borderId="5" xfId="0" applyFont="1" applyFill="1" applyBorder="1" applyAlignment="1">
      <alignment horizontal="left" wrapText="1"/>
    </xf>
    <xf numFmtId="0" fontId="2" fillId="13" borderId="5" xfId="0" applyFont="1" applyFill="1" applyBorder="1"/>
    <xf numFmtId="0" fontId="5" fillId="3" borderId="34" xfId="0" applyFont="1" applyFill="1" applyBorder="1" applyAlignment="1">
      <alignment horizontal="left" vertical="center"/>
    </xf>
    <xf numFmtId="0" fontId="6" fillId="3" borderId="34" xfId="0" applyFont="1" applyFill="1" applyBorder="1"/>
    <xf numFmtId="0" fontId="4" fillId="3" borderId="34" xfId="0" applyFont="1" applyFill="1" applyBorder="1" applyAlignment="1">
      <alignment horizontal="left" vertical="center" wrapText="1"/>
    </xf>
    <xf numFmtId="0" fontId="6" fillId="3" borderId="34" xfId="0" applyFont="1" applyFill="1" applyBorder="1" applyAlignment="1">
      <alignment horizontal="center"/>
    </xf>
    <xf numFmtId="0" fontId="4" fillId="6" borderId="34" xfId="0" applyFont="1" applyFill="1" applyBorder="1" applyAlignment="1">
      <alignment horizontal="left" vertical="top" wrapText="1"/>
    </xf>
    <xf numFmtId="0" fontId="4" fillId="3" borderId="3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center"/>
    </xf>
    <xf numFmtId="0" fontId="0" fillId="3" borderId="34" xfId="0" applyFill="1" applyBorder="1" applyAlignment="1">
      <alignment wrapText="1"/>
    </xf>
    <xf numFmtId="0" fontId="4" fillId="3" borderId="169" xfId="0" applyFont="1" applyFill="1" applyBorder="1" applyAlignment="1">
      <alignment vertical="center" wrapText="1"/>
    </xf>
    <xf numFmtId="0" fontId="6" fillId="3" borderId="169" xfId="0" applyFont="1" applyFill="1" applyBorder="1"/>
    <xf numFmtId="0" fontId="6" fillId="3" borderId="202" xfId="0" applyFont="1" applyFill="1" applyBorder="1"/>
    <xf numFmtId="0" fontId="0" fillId="0" borderId="0" xfId="0" applyProtection="1">
      <protection locked="0"/>
    </xf>
    <xf numFmtId="0" fontId="4" fillId="2" borderId="7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3" fontId="15" fillId="2" borderId="6" xfId="0" applyNumberFormat="1" applyFont="1" applyFill="1" applyBorder="1" applyAlignment="1" applyProtection="1">
      <alignment horizontal="right"/>
      <protection locked="0"/>
    </xf>
    <xf numFmtId="0" fontId="15" fillId="2" borderId="7" xfId="0" applyFont="1" applyFill="1" applyBorder="1" applyAlignment="1" applyProtection="1">
      <alignment horizontal="right"/>
      <protection locked="0"/>
    </xf>
    <xf numFmtId="0" fontId="15" fillId="2" borderId="8" xfId="0" applyFont="1" applyFill="1" applyBorder="1" applyAlignment="1" applyProtection="1">
      <alignment horizontal="right"/>
      <protection locked="0"/>
    </xf>
    <xf numFmtId="0" fontId="8" fillId="2" borderId="0" xfId="0" applyFont="1" applyFill="1" applyProtection="1">
      <protection locked="0"/>
    </xf>
    <xf numFmtId="3" fontId="14" fillId="14" borderId="204" xfId="0" applyNumberFormat="1" applyFont="1" applyFill="1" applyBorder="1" applyAlignment="1">
      <alignment horizontal="center" vertical="center"/>
    </xf>
    <xf numFmtId="3" fontId="15" fillId="14" borderId="143" xfId="0" applyNumberFormat="1" applyFont="1" applyFill="1" applyBorder="1" applyAlignment="1">
      <alignment horizontal="left" vertical="center"/>
    </xf>
    <xf numFmtId="164" fontId="15" fillId="14" borderId="143" xfId="0" applyNumberFormat="1" applyFont="1" applyFill="1" applyBorder="1" applyAlignment="1">
      <alignment horizontal="left" vertical="center"/>
    </xf>
    <xf numFmtId="3" fontId="14" fillId="14" borderId="143" xfId="0" applyNumberFormat="1" applyFont="1" applyFill="1" applyBorder="1" applyAlignment="1">
      <alignment horizontal="left" vertical="center"/>
    </xf>
    <xf numFmtId="164" fontId="15" fillId="14" borderId="145" xfId="0" applyNumberFormat="1" applyFont="1" applyFill="1" applyBorder="1" applyAlignment="1">
      <alignment horizontal="left" vertical="center"/>
    </xf>
    <xf numFmtId="3" fontId="15" fillId="14" borderId="161" xfId="0" applyNumberFormat="1" applyFont="1" applyFill="1" applyBorder="1" applyAlignment="1">
      <alignment horizontal="left" vertical="center"/>
    </xf>
    <xf numFmtId="164" fontId="15" fillId="14" borderId="205" xfId="0" applyNumberFormat="1" applyFont="1" applyFill="1" applyBorder="1" applyAlignment="1">
      <alignment horizontal="left" vertical="center"/>
    </xf>
    <xf numFmtId="3" fontId="15" fillId="14" borderId="205" xfId="0" applyNumberFormat="1" applyFont="1" applyFill="1" applyBorder="1" applyAlignment="1">
      <alignment horizontal="left" vertical="center"/>
    </xf>
    <xf numFmtId="3" fontId="14" fillId="14" borderId="205" xfId="0" applyNumberFormat="1" applyFont="1" applyFill="1" applyBorder="1" applyAlignment="1">
      <alignment horizontal="left" vertical="center"/>
    </xf>
    <xf numFmtId="0" fontId="14" fillId="14" borderId="163" xfId="0" applyFont="1" applyFill="1" applyBorder="1" applyAlignment="1">
      <alignment horizontal="left" vertical="center"/>
    </xf>
    <xf numFmtId="3" fontId="14" fillId="14" borderId="163" xfId="0" applyNumberFormat="1" applyFont="1" applyFill="1" applyBorder="1" applyAlignment="1">
      <alignment horizontal="left" vertical="center"/>
    </xf>
    <xf numFmtId="0" fontId="14" fillId="14" borderId="134" xfId="0" applyFont="1" applyFill="1" applyBorder="1" applyAlignment="1">
      <alignment horizontal="center" vertical="center"/>
    </xf>
    <xf numFmtId="0" fontId="14" fillId="14" borderId="206" xfId="0" applyFont="1" applyFill="1" applyBorder="1" applyAlignment="1">
      <alignment horizontal="center" vertical="center"/>
    </xf>
    <xf numFmtId="0" fontId="14" fillId="14" borderId="143" xfId="0" applyFont="1" applyFill="1" applyBorder="1" applyAlignment="1">
      <alignment horizontal="center" vertical="center"/>
    </xf>
    <xf numFmtId="0" fontId="14" fillId="14" borderId="20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164" fontId="2" fillId="7" borderId="5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23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55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0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1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2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0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164" fontId="2" fillId="6" borderId="54" xfId="0" applyNumberFormat="1" applyFont="1" applyFill="1" applyBorder="1" applyAlignment="1">
      <alignment horizontal="center" vertical="center" wrapText="1"/>
    </xf>
    <xf numFmtId="164" fontId="2" fillId="6" borderId="23" xfId="0" applyNumberFormat="1" applyFont="1" applyFill="1" applyBorder="1" applyAlignment="1">
      <alignment horizontal="center" vertical="center" wrapText="1"/>
    </xf>
    <xf numFmtId="164" fontId="2" fillId="6" borderId="55" xfId="0" applyNumberFormat="1" applyFont="1" applyFill="1" applyBorder="1" applyAlignment="1">
      <alignment horizontal="center" vertical="center" wrapText="1"/>
    </xf>
    <xf numFmtId="164" fontId="2" fillId="6" borderId="40" xfId="0" applyNumberFormat="1" applyFont="1" applyFill="1" applyBorder="1" applyAlignment="1">
      <alignment horizontal="center" vertical="center" wrapText="1"/>
    </xf>
    <xf numFmtId="164" fontId="2" fillId="6" borderId="41" xfId="0" applyNumberFormat="1" applyFont="1" applyFill="1" applyBorder="1" applyAlignment="1">
      <alignment horizontal="center" vertical="center" wrapText="1"/>
    </xf>
    <xf numFmtId="164" fontId="2" fillId="6" borderId="42" xfId="0" applyNumberFormat="1" applyFont="1" applyFill="1" applyBorder="1" applyAlignment="1">
      <alignment horizontal="center" vertical="center" wrapText="1"/>
    </xf>
    <xf numFmtId="0" fontId="22" fillId="3" borderId="10" xfId="0" applyFont="1" applyFill="1" applyBorder="1" applyAlignment="1">
      <alignment horizontal="center" wrapText="1"/>
    </xf>
    <xf numFmtId="0" fontId="22" fillId="3" borderId="5" xfId="0" applyFont="1" applyFill="1" applyBorder="1" applyAlignment="1">
      <alignment horizontal="center" wrapText="1"/>
    </xf>
    <xf numFmtId="0" fontId="22" fillId="3" borderId="32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 vertical="center" wrapText="1"/>
    </xf>
    <xf numFmtId="3" fontId="45" fillId="7" borderId="64" xfId="0" applyNumberFormat="1" applyFont="1" applyFill="1" applyBorder="1" applyAlignment="1" applyProtection="1">
      <alignment horizontal="center" vertical="center" wrapText="1"/>
      <protection locked="0"/>
    </xf>
    <xf numFmtId="0" fontId="45" fillId="7" borderId="56" xfId="0" applyFont="1" applyFill="1" applyBorder="1" applyAlignment="1" applyProtection="1">
      <alignment horizontal="center" vertical="center" wrapText="1"/>
      <protection locked="0"/>
    </xf>
    <xf numFmtId="0" fontId="45" fillId="7" borderId="11" xfId="0" applyFont="1" applyFill="1" applyBorder="1" applyAlignment="1" applyProtection="1">
      <alignment horizontal="center" vertical="center" wrapText="1"/>
      <protection locked="0"/>
    </xf>
    <xf numFmtId="0" fontId="45" fillId="7" borderId="65" xfId="0" applyFont="1" applyFill="1" applyBorder="1" applyAlignment="1" applyProtection="1">
      <alignment horizontal="center" vertical="center" wrapText="1"/>
      <protection locked="0"/>
    </xf>
    <xf numFmtId="0" fontId="45" fillId="7" borderId="5" xfId="0" applyFont="1" applyFill="1" applyBorder="1" applyAlignment="1" applyProtection="1">
      <alignment horizontal="center" vertical="center" wrapText="1"/>
      <protection locked="0"/>
    </xf>
    <xf numFmtId="0" fontId="45" fillId="7" borderId="12" xfId="0" applyFont="1" applyFill="1" applyBorder="1" applyAlignment="1" applyProtection="1">
      <alignment horizontal="center" vertical="center" wrapText="1"/>
      <protection locked="0"/>
    </xf>
    <xf numFmtId="0" fontId="45" fillId="7" borderId="66" xfId="0" applyFont="1" applyFill="1" applyBorder="1" applyAlignment="1" applyProtection="1">
      <alignment horizontal="center" vertical="center" wrapText="1"/>
      <protection locked="0"/>
    </xf>
    <xf numFmtId="0" fontId="45" fillId="7" borderId="30" xfId="0" applyFont="1" applyFill="1" applyBorder="1" applyAlignment="1" applyProtection="1">
      <alignment horizontal="center" vertical="center" wrapText="1"/>
      <protection locked="0"/>
    </xf>
    <xf numFmtId="0" fontId="45" fillId="7" borderId="13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7" fillId="3" borderId="69" xfId="0" applyFont="1" applyFill="1" applyBorder="1" applyAlignment="1">
      <alignment horizontal="left" vertical="top" wrapText="1"/>
    </xf>
    <xf numFmtId="0" fontId="4" fillId="6" borderId="18" xfId="0" applyFont="1" applyFill="1" applyBorder="1" applyAlignment="1">
      <alignment horizontal="left" vertical="center" wrapText="1"/>
    </xf>
    <xf numFmtId="0" fontId="4" fillId="3" borderId="169" xfId="0" applyFont="1" applyFill="1" applyBorder="1" applyAlignment="1">
      <alignment horizontal="center" vertical="center" wrapText="1"/>
    </xf>
    <xf numFmtId="0" fontId="4" fillId="3" borderId="169" xfId="0" applyFont="1" applyFill="1" applyBorder="1" applyAlignment="1">
      <alignment horizontal="center" vertical="top" wrapText="1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7" fillId="3" borderId="198" xfId="0" applyFont="1" applyFill="1" applyBorder="1" applyAlignment="1">
      <alignment horizontal="center" wrapText="1"/>
    </xf>
    <xf numFmtId="0" fontId="48" fillId="3" borderId="198" xfId="0" applyFont="1" applyFill="1" applyBorder="1" applyAlignment="1">
      <alignment horizontal="center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61" xfId="0" applyFont="1" applyFill="1" applyBorder="1" applyAlignment="1" applyProtection="1">
      <alignment horizontal="center"/>
      <protection locked="0"/>
    </xf>
    <xf numFmtId="0" fontId="6" fillId="2" borderId="26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49" fontId="4" fillId="2" borderId="60" xfId="0" applyNumberFormat="1" applyFont="1" applyFill="1" applyBorder="1" applyAlignment="1" applyProtection="1">
      <alignment horizontal="left" vertical="center" wrapText="1"/>
      <protection locked="0"/>
    </xf>
    <xf numFmtId="0" fontId="6" fillId="2" borderId="25" xfId="0" applyFont="1" applyFill="1" applyBorder="1" applyProtection="1">
      <protection locked="0"/>
    </xf>
    <xf numFmtId="0" fontId="6" fillId="2" borderId="26" xfId="0" applyFont="1" applyFill="1" applyBorder="1" applyProtection="1">
      <protection locked="0"/>
    </xf>
    <xf numFmtId="0" fontId="4" fillId="3" borderId="4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0" fontId="5" fillId="3" borderId="41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164" fontId="4" fillId="3" borderId="69" xfId="0" applyNumberFormat="1" applyFont="1" applyFill="1" applyBorder="1" applyAlignment="1">
      <alignment horizontal="left" vertical="top" wrapText="1"/>
    </xf>
    <xf numFmtId="164" fontId="4" fillId="3" borderId="70" xfId="0" applyNumberFormat="1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left"/>
    </xf>
    <xf numFmtId="0" fontId="1" fillId="3" borderId="197" xfId="0" applyFont="1" applyFill="1" applyBorder="1" applyAlignment="1">
      <alignment horizontal="center" wrapText="1"/>
    </xf>
    <xf numFmtId="0" fontId="0" fillId="3" borderId="198" xfId="0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49" fontId="2" fillId="3" borderId="24" xfId="0" applyNumberFormat="1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3" fontId="15" fillId="2" borderId="6" xfId="0" applyNumberFormat="1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15" fillId="2" borderId="8" xfId="0" applyFont="1" applyFill="1" applyBorder="1" applyAlignment="1" applyProtection="1">
      <alignment horizontal="left" vertical="center"/>
      <protection locked="0"/>
    </xf>
    <xf numFmtId="3" fontId="15" fillId="2" borderId="6" xfId="0" applyNumberFormat="1" applyFont="1" applyFill="1" applyBorder="1" applyAlignment="1" applyProtection="1">
      <alignment horizontal="right"/>
      <protection locked="0"/>
    </xf>
    <xf numFmtId="0" fontId="15" fillId="2" borderId="7" xfId="0" applyFont="1" applyFill="1" applyBorder="1" applyAlignment="1" applyProtection="1">
      <alignment horizontal="right"/>
      <protection locked="0"/>
    </xf>
    <xf numFmtId="0" fontId="15" fillId="2" borderId="8" xfId="0" applyFont="1" applyFill="1" applyBorder="1" applyAlignment="1" applyProtection="1">
      <alignment horizontal="right"/>
      <protection locked="0"/>
    </xf>
    <xf numFmtId="0" fontId="32" fillId="3" borderId="5" xfId="0" applyFont="1" applyFill="1" applyBorder="1" applyAlignment="1">
      <alignment horizontal="center"/>
    </xf>
    <xf numFmtId="0" fontId="32" fillId="3" borderId="5" xfId="0" applyFont="1" applyFill="1" applyBorder="1" applyAlignment="1">
      <alignment horizontal="center" wrapText="1"/>
    </xf>
    <xf numFmtId="0" fontId="14" fillId="3" borderId="191" xfId="0" applyFont="1" applyFill="1" applyBorder="1" applyAlignment="1">
      <alignment horizontal="left" wrapText="1"/>
    </xf>
    <xf numFmtId="0" fontId="14" fillId="3" borderId="97" xfId="0" applyFont="1" applyFill="1" applyBorder="1" applyAlignment="1">
      <alignment horizontal="left" wrapText="1"/>
    </xf>
    <xf numFmtId="0" fontId="14" fillId="3" borderId="52" xfId="0" applyFont="1" applyFill="1" applyBorder="1" applyAlignment="1">
      <alignment horizontal="left" wrapText="1"/>
    </xf>
    <xf numFmtId="0" fontId="14" fillId="3" borderId="191" xfId="0" applyFont="1" applyFill="1" applyBorder="1" applyAlignment="1">
      <alignment horizontal="left"/>
    </xf>
    <xf numFmtId="0" fontId="14" fillId="3" borderId="97" xfId="0" applyFont="1" applyFill="1" applyBorder="1" applyAlignment="1">
      <alignment horizontal="left"/>
    </xf>
    <xf numFmtId="0" fontId="14" fillId="3" borderId="52" xfId="0" applyFont="1" applyFill="1" applyBorder="1" applyAlignment="1">
      <alignment horizontal="left"/>
    </xf>
    <xf numFmtId="0" fontId="14" fillId="3" borderId="192" xfId="0" applyFont="1" applyFill="1" applyBorder="1" applyAlignment="1">
      <alignment horizontal="left"/>
    </xf>
    <xf numFmtId="0" fontId="14" fillId="3" borderId="190" xfId="0" applyFont="1" applyFill="1" applyBorder="1" applyAlignment="1">
      <alignment horizontal="left"/>
    </xf>
    <xf numFmtId="0" fontId="14" fillId="3" borderId="51" xfId="0" applyFont="1" applyFill="1" applyBorder="1" applyAlignment="1">
      <alignment horizontal="left"/>
    </xf>
    <xf numFmtId="0" fontId="32" fillId="3" borderId="41" xfId="0" applyFont="1" applyFill="1" applyBorder="1" applyAlignment="1">
      <alignment horizontal="center" wrapText="1"/>
    </xf>
    <xf numFmtId="0" fontId="8" fillId="2" borderId="48" xfId="0" applyFont="1" applyFill="1" applyBorder="1" applyAlignment="1" applyProtection="1">
      <alignment horizontal="center"/>
      <protection locked="0"/>
    </xf>
    <xf numFmtId="0" fontId="8" fillId="2" borderId="190" xfId="0" applyFont="1" applyFill="1" applyBorder="1" applyAlignment="1" applyProtection="1">
      <alignment horizontal="center"/>
      <protection locked="0"/>
    </xf>
    <xf numFmtId="0" fontId="8" fillId="2" borderId="193" xfId="0" applyFont="1" applyFill="1" applyBorder="1" applyAlignment="1" applyProtection="1">
      <alignment horizontal="center"/>
      <protection locked="0"/>
    </xf>
    <xf numFmtId="0" fontId="8" fillId="2" borderId="49" xfId="0" applyFont="1" applyFill="1" applyBorder="1" applyAlignment="1" applyProtection="1">
      <alignment horizontal="center"/>
      <protection locked="0"/>
    </xf>
    <xf numFmtId="0" fontId="8" fillId="2" borderId="97" xfId="0" applyFont="1" applyFill="1" applyBorder="1" applyAlignment="1" applyProtection="1">
      <alignment horizontal="center"/>
      <protection locked="0"/>
    </xf>
    <xf numFmtId="0" fontId="8" fillId="2" borderId="194" xfId="0" applyFont="1" applyFill="1" applyBorder="1" applyAlignment="1" applyProtection="1">
      <alignment horizontal="center"/>
      <protection locked="0"/>
    </xf>
    <xf numFmtId="0" fontId="8" fillId="3" borderId="5" xfId="0" applyFont="1" applyFill="1" applyBorder="1" applyAlignment="1">
      <alignment horizontal="left"/>
    </xf>
    <xf numFmtId="0" fontId="15" fillId="3" borderId="5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left" vertical="center"/>
    </xf>
    <xf numFmtId="0" fontId="8" fillId="2" borderId="41" xfId="0" applyFont="1" applyFill="1" applyBorder="1" applyAlignment="1">
      <alignment horizontal="left" vertical="center"/>
    </xf>
    <xf numFmtId="3" fontId="15" fillId="2" borderId="54" xfId="0" applyNumberFormat="1" applyFont="1" applyFill="1" applyBorder="1" applyAlignment="1" applyProtection="1">
      <alignment horizontal="center"/>
      <protection locked="0"/>
    </xf>
    <xf numFmtId="3" fontId="15" fillId="2" borderId="23" xfId="0" applyNumberFormat="1" applyFont="1" applyFill="1" applyBorder="1" applyAlignment="1" applyProtection="1">
      <alignment horizontal="center"/>
      <protection locked="0"/>
    </xf>
    <xf numFmtId="3" fontId="15" fillId="2" borderId="55" xfId="0" applyNumberFormat="1" applyFont="1" applyFill="1" applyBorder="1" applyAlignment="1" applyProtection="1">
      <alignment horizontal="center"/>
      <protection locked="0"/>
    </xf>
    <xf numFmtId="3" fontId="15" fillId="2" borderId="40" xfId="0" applyNumberFormat="1" applyFont="1" applyFill="1" applyBorder="1" applyAlignment="1" applyProtection="1">
      <alignment horizontal="center"/>
      <protection locked="0"/>
    </xf>
    <xf numFmtId="3" fontId="15" fillId="2" borderId="41" xfId="0" applyNumberFormat="1" applyFont="1" applyFill="1" applyBorder="1" applyAlignment="1" applyProtection="1">
      <alignment horizontal="center"/>
      <protection locked="0"/>
    </xf>
    <xf numFmtId="3" fontId="15" fillId="2" borderId="42" xfId="0" applyNumberFormat="1" applyFont="1" applyFill="1" applyBorder="1" applyAlignment="1" applyProtection="1">
      <alignment horizontal="center"/>
      <protection locked="0"/>
    </xf>
    <xf numFmtId="3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left" vertical="top" wrapText="1"/>
    </xf>
    <xf numFmtId="0" fontId="14" fillId="3" borderId="45" xfId="0" applyFont="1" applyFill="1" applyBorder="1" applyAlignment="1">
      <alignment horizontal="left"/>
    </xf>
    <xf numFmtId="0" fontId="14" fillId="3" borderId="27" xfId="0" applyFont="1" applyFill="1" applyBorder="1" applyAlignment="1">
      <alignment horizontal="left"/>
    </xf>
    <xf numFmtId="0" fontId="14" fillId="3" borderId="49" xfId="0" applyFont="1" applyFill="1" applyBorder="1" applyAlignment="1">
      <alignment horizontal="left"/>
    </xf>
    <xf numFmtId="0" fontId="14" fillId="3" borderId="43" xfId="0" applyFont="1" applyFill="1" applyBorder="1" applyAlignment="1">
      <alignment horizontal="left"/>
    </xf>
    <xf numFmtId="0" fontId="14" fillId="3" borderId="44" xfId="0" applyFont="1" applyFill="1" applyBorder="1" applyAlignment="1">
      <alignment horizontal="left"/>
    </xf>
    <xf numFmtId="0" fontId="14" fillId="3" borderId="48" xfId="0" applyFont="1" applyFill="1" applyBorder="1" applyAlignment="1">
      <alignment horizontal="left"/>
    </xf>
    <xf numFmtId="0" fontId="8" fillId="2" borderId="195" xfId="0" applyFont="1" applyFill="1" applyBorder="1" applyAlignment="1" applyProtection="1">
      <alignment horizontal="center"/>
      <protection locked="0"/>
    </xf>
    <xf numFmtId="0" fontId="8" fillId="2" borderId="196" xfId="0" applyFont="1" applyFill="1" applyBorder="1" applyAlignment="1" applyProtection="1">
      <alignment horizontal="center"/>
      <protection locked="0"/>
    </xf>
    <xf numFmtId="0" fontId="8" fillId="2" borderId="50" xfId="0" applyFont="1" applyFill="1" applyBorder="1" applyAlignment="1" applyProtection="1">
      <alignment horizontal="center"/>
      <protection locked="0"/>
    </xf>
    <xf numFmtId="0" fontId="32" fillId="3" borderId="62" xfId="0" applyFont="1" applyFill="1" applyBorder="1" applyAlignment="1">
      <alignment horizontal="center"/>
    </xf>
    <xf numFmtId="0" fontId="32" fillId="3" borderId="63" xfId="0" applyFont="1" applyFill="1" applyBorder="1" applyAlignment="1">
      <alignment horizontal="center"/>
    </xf>
    <xf numFmtId="0" fontId="32" fillId="3" borderId="56" xfId="0" applyFont="1" applyFill="1" applyBorder="1" applyAlignment="1">
      <alignment horizontal="center" wrapText="1"/>
    </xf>
    <xf numFmtId="0" fontId="30" fillId="3" borderId="2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9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center" wrapText="1"/>
    </xf>
    <xf numFmtId="0" fontId="29" fillId="2" borderId="37" xfId="0" applyFont="1" applyFill="1" applyBorder="1" applyAlignment="1" applyProtection="1">
      <alignment horizontal="center" vertical="center" wrapText="1"/>
      <protection locked="0"/>
    </xf>
    <xf numFmtId="0" fontId="29" fillId="2" borderId="38" xfId="0" applyFont="1" applyFill="1" applyBorder="1" applyAlignment="1" applyProtection="1">
      <alignment horizontal="center" vertical="center" wrapText="1"/>
      <protection locked="0"/>
    </xf>
    <xf numFmtId="0" fontId="29" fillId="2" borderId="39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0" fontId="19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15" fillId="2" borderId="6" xfId="0" applyFont="1" applyFill="1" applyBorder="1" applyAlignment="1" applyProtection="1">
      <alignment horizontal="center"/>
      <protection locked="0"/>
    </xf>
    <xf numFmtId="0" fontId="15" fillId="2" borderId="8" xfId="0" applyFont="1" applyFill="1" applyBorder="1" applyAlignment="1" applyProtection="1">
      <alignment horizontal="center"/>
      <protection locked="0"/>
    </xf>
    <xf numFmtId="0" fontId="8" fillId="4" borderId="5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center" wrapText="1"/>
    </xf>
    <xf numFmtId="0" fontId="8" fillId="4" borderId="9" xfId="0" applyFont="1" applyFill="1" applyBorder="1" applyAlignment="1">
      <alignment horizontal="center" wrapText="1"/>
    </xf>
    <xf numFmtId="3" fontId="15" fillId="4" borderId="54" xfId="0" applyNumberFormat="1" applyFont="1" applyFill="1" applyBorder="1" applyAlignment="1" applyProtection="1">
      <alignment horizontal="center" vertical="center"/>
      <protection locked="0"/>
    </xf>
    <xf numFmtId="3" fontId="15" fillId="4" borderId="55" xfId="0" applyNumberFormat="1" applyFont="1" applyFill="1" applyBorder="1" applyAlignment="1" applyProtection="1">
      <alignment horizontal="center" vertical="center"/>
      <protection locked="0"/>
    </xf>
    <xf numFmtId="3" fontId="15" fillId="4" borderId="40" xfId="0" applyNumberFormat="1" applyFont="1" applyFill="1" applyBorder="1" applyAlignment="1" applyProtection="1">
      <alignment horizontal="center" vertical="center"/>
      <protection locked="0"/>
    </xf>
    <xf numFmtId="3" fontId="15" fillId="4" borderId="42" xfId="0" applyNumberFormat="1" applyFont="1" applyFill="1" applyBorder="1" applyAlignment="1" applyProtection="1">
      <alignment horizontal="center" vertical="center"/>
      <protection locked="0"/>
    </xf>
    <xf numFmtId="0" fontId="32" fillId="3" borderId="63" xfId="0" applyFont="1" applyFill="1" applyBorder="1" applyAlignment="1">
      <alignment horizontal="center" wrapText="1"/>
    </xf>
    <xf numFmtId="0" fontId="23" fillId="3" borderId="41" xfId="0" applyFont="1" applyFill="1" applyBorder="1" applyAlignment="1">
      <alignment horizontal="center"/>
    </xf>
    <xf numFmtId="3" fontId="15" fillId="4" borderId="6" xfId="0" applyNumberFormat="1" applyFont="1" applyFill="1" applyBorder="1" applyAlignment="1" applyProtection="1">
      <alignment horizontal="center"/>
      <protection locked="0"/>
    </xf>
    <xf numFmtId="3" fontId="15" fillId="4" borderId="8" xfId="0" applyNumberFormat="1" applyFont="1" applyFill="1" applyBorder="1" applyAlignment="1" applyProtection="1">
      <alignment horizontal="center"/>
      <protection locked="0"/>
    </xf>
    <xf numFmtId="0" fontId="4" fillId="4" borderId="5" xfId="0" applyFont="1" applyFill="1" applyBorder="1" applyAlignment="1">
      <alignment horizontal="left" vertical="top" wrapText="1"/>
    </xf>
    <xf numFmtId="3" fontId="15" fillId="2" borderId="6" xfId="0" applyNumberFormat="1" applyFont="1" applyFill="1" applyBorder="1" applyAlignment="1" applyProtection="1">
      <alignment horizontal="right" vertical="center"/>
      <protection locked="0"/>
    </xf>
    <xf numFmtId="0" fontId="15" fillId="2" borderId="7" xfId="0" applyFont="1" applyFill="1" applyBorder="1" applyAlignment="1" applyProtection="1">
      <alignment horizontal="right" vertical="center"/>
      <protection locked="0"/>
    </xf>
    <xf numFmtId="0" fontId="15" fillId="2" borderId="8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Alignment="1">
      <alignment horizontal="left" vertical="center"/>
    </xf>
    <xf numFmtId="0" fontId="8" fillId="4" borderId="5" xfId="0" applyFont="1" applyFill="1" applyBorder="1" applyAlignment="1">
      <alignment horizontal="right"/>
    </xf>
    <xf numFmtId="0" fontId="8" fillId="4" borderId="9" xfId="0" applyFont="1" applyFill="1" applyBorder="1" applyAlignment="1">
      <alignment horizontal="right"/>
    </xf>
    <xf numFmtId="0" fontId="8" fillId="4" borderId="5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 applyProtection="1">
      <alignment horizontal="right"/>
      <protection locked="0"/>
    </xf>
    <xf numFmtId="0" fontId="20" fillId="3" borderId="5" xfId="0" applyFont="1" applyFill="1" applyBorder="1" applyAlignment="1">
      <alignment horizontal="center" wrapText="1"/>
    </xf>
    <xf numFmtId="0" fontId="15" fillId="2" borderId="27" xfId="0" applyFont="1" applyFill="1" applyBorder="1" applyAlignment="1" applyProtection="1">
      <alignment horizontal="right"/>
      <protection locked="0"/>
    </xf>
    <xf numFmtId="0" fontId="15" fillId="2" borderId="49" xfId="0" applyFont="1" applyFill="1" applyBorder="1" applyAlignment="1" applyProtection="1">
      <alignment horizontal="right"/>
      <protection locked="0"/>
    </xf>
    <xf numFmtId="0" fontId="30" fillId="3" borderId="0" xfId="0" applyFont="1" applyFill="1" applyAlignment="1">
      <alignment wrapText="1"/>
    </xf>
    <xf numFmtId="0" fontId="22" fillId="3" borderId="0" xfId="0" applyFont="1" applyFill="1"/>
    <xf numFmtId="0" fontId="22" fillId="3" borderId="5" xfId="0" applyFont="1" applyFill="1" applyBorder="1"/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15" fillId="2" borderId="44" xfId="0" applyFont="1" applyFill="1" applyBorder="1" applyAlignment="1" applyProtection="1">
      <alignment horizontal="right"/>
      <protection locked="0"/>
    </xf>
    <xf numFmtId="0" fontId="15" fillId="2" borderId="48" xfId="0" applyFont="1" applyFill="1" applyBorder="1" applyAlignment="1" applyProtection="1">
      <alignment horizontal="right"/>
      <protection locked="0"/>
    </xf>
    <xf numFmtId="0" fontId="8" fillId="2" borderId="43" xfId="0" applyFont="1" applyFill="1" applyBorder="1" applyAlignment="1" applyProtection="1">
      <alignment horizontal="center"/>
      <protection locked="0"/>
    </xf>
    <xf numFmtId="0" fontId="8" fillId="2" borderId="44" xfId="0" applyFont="1" applyFill="1" applyBorder="1" applyAlignment="1" applyProtection="1">
      <alignment horizontal="center"/>
      <protection locked="0"/>
    </xf>
    <xf numFmtId="0" fontId="8" fillId="2" borderId="45" xfId="0" applyFont="1" applyFill="1" applyBorder="1" applyAlignment="1" applyProtection="1">
      <alignment horizontal="center"/>
      <protection locked="0"/>
    </xf>
    <xf numFmtId="0" fontId="8" fillId="2" borderId="27" xfId="0" applyFont="1" applyFill="1" applyBorder="1" applyAlignment="1" applyProtection="1">
      <alignment horizontal="center"/>
      <protection locked="0"/>
    </xf>
    <xf numFmtId="0" fontId="8" fillId="2" borderId="46" xfId="0" applyFont="1" applyFill="1" applyBorder="1" applyAlignment="1" applyProtection="1">
      <alignment horizontal="center"/>
      <protection locked="0"/>
    </xf>
    <xf numFmtId="0" fontId="8" fillId="2" borderId="47" xfId="0" applyFont="1" applyFill="1" applyBorder="1" applyAlignment="1" applyProtection="1">
      <alignment horizontal="center"/>
      <protection locked="0"/>
    </xf>
    <xf numFmtId="0" fontId="15" fillId="2" borderId="47" xfId="0" applyFont="1" applyFill="1" applyBorder="1" applyAlignment="1" applyProtection="1">
      <alignment horizontal="right"/>
      <protection locked="0"/>
    </xf>
    <xf numFmtId="0" fontId="15" fillId="2" borderId="50" xfId="0" applyFont="1" applyFill="1" applyBorder="1" applyAlignment="1" applyProtection="1">
      <alignment horizontal="right"/>
      <protection locked="0"/>
    </xf>
    <xf numFmtId="0" fontId="24" fillId="2" borderId="27" xfId="0" applyFont="1" applyFill="1" applyBorder="1" applyAlignment="1" applyProtection="1">
      <alignment horizontal="right"/>
      <protection locked="0"/>
    </xf>
    <xf numFmtId="0" fontId="24" fillId="2" borderId="49" xfId="0" applyFont="1" applyFill="1" applyBorder="1" applyAlignment="1" applyProtection="1">
      <alignment horizontal="right"/>
      <protection locked="0"/>
    </xf>
    <xf numFmtId="0" fontId="14" fillId="3" borderId="46" xfId="0" applyFont="1" applyFill="1" applyBorder="1" applyAlignment="1">
      <alignment horizontal="left"/>
    </xf>
    <xf numFmtId="0" fontId="14" fillId="3" borderId="47" xfId="0" applyFont="1" applyFill="1" applyBorder="1" applyAlignment="1">
      <alignment horizontal="left"/>
    </xf>
    <xf numFmtId="0" fontId="14" fillId="3" borderId="50" xfId="0" applyFont="1" applyFill="1" applyBorder="1" applyAlignment="1">
      <alignment horizontal="left"/>
    </xf>
    <xf numFmtId="0" fontId="15" fillId="3" borderId="41" xfId="0" applyFont="1" applyFill="1" applyBorder="1" applyAlignment="1">
      <alignment horizontal="center"/>
    </xf>
    <xf numFmtId="0" fontId="15" fillId="2" borderId="6" xfId="0" applyFont="1" applyFill="1" applyBorder="1" applyAlignment="1" applyProtection="1">
      <alignment horizontal="right" vertical="center"/>
      <protection locked="0"/>
    </xf>
    <xf numFmtId="0" fontId="15" fillId="2" borderId="27" xfId="0" applyFont="1" applyFill="1" applyBorder="1" applyAlignment="1" applyProtection="1">
      <alignment horizontal="center"/>
      <protection locked="0"/>
    </xf>
    <xf numFmtId="0" fontId="15" fillId="2" borderId="47" xfId="0" applyFont="1" applyFill="1" applyBorder="1" applyAlignment="1" applyProtection="1">
      <alignment horizontal="center"/>
      <protection locked="0"/>
    </xf>
    <xf numFmtId="0" fontId="14" fillId="3" borderId="54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5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0" fontId="8" fillId="3" borderId="54" xfId="0" applyFont="1" applyFill="1" applyBorder="1" applyAlignment="1">
      <alignment horizontal="center" vertical="center" wrapText="1"/>
    </xf>
    <xf numFmtId="0" fontId="8" fillId="3" borderId="55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15" fillId="3" borderId="54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55" xfId="0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vertical="center" wrapText="1"/>
    </xf>
    <xf numFmtId="0" fontId="15" fillId="3" borderId="41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32" fillId="3" borderId="6" xfId="0" applyFont="1" applyFill="1" applyBorder="1" applyAlignment="1">
      <alignment horizontal="left"/>
    </xf>
    <xf numFmtId="0" fontId="32" fillId="3" borderId="7" xfId="0" applyFont="1" applyFill="1" applyBorder="1" applyAlignment="1">
      <alignment horizontal="left"/>
    </xf>
    <xf numFmtId="0" fontId="8" fillId="3" borderId="23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14" fillId="3" borderId="45" xfId="0" applyFont="1" applyFill="1" applyBorder="1" applyAlignment="1">
      <alignment horizontal="left" wrapText="1"/>
    </xf>
    <xf numFmtId="0" fontId="14" fillId="3" borderId="27" xfId="0" applyFont="1" applyFill="1" applyBorder="1" applyAlignment="1">
      <alignment horizontal="left" wrapText="1"/>
    </xf>
    <xf numFmtId="0" fontId="14" fillId="3" borderId="49" xfId="0" applyFont="1" applyFill="1" applyBorder="1" applyAlignment="1">
      <alignment horizontal="left" wrapText="1"/>
    </xf>
    <xf numFmtId="0" fontId="8" fillId="2" borderId="57" xfId="0" applyFont="1" applyFill="1" applyBorder="1" applyAlignment="1" applyProtection="1">
      <alignment horizontal="center"/>
      <protection locked="0"/>
    </xf>
    <xf numFmtId="0" fontId="8" fillId="2" borderId="58" xfId="0" applyFont="1" applyFill="1" applyBorder="1" applyAlignment="1" applyProtection="1">
      <alignment horizontal="center"/>
      <protection locked="0"/>
    </xf>
    <xf numFmtId="0" fontId="15" fillId="2" borderId="44" xfId="0" applyFont="1" applyFill="1" applyBorder="1" applyAlignment="1" applyProtection="1">
      <alignment horizontal="center"/>
      <protection locked="0"/>
    </xf>
    <xf numFmtId="0" fontId="8" fillId="2" borderId="59" xfId="0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left" vertical="center" wrapText="1"/>
      <protection locked="0"/>
    </xf>
    <xf numFmtId="3" fontId="15" fillId="4" borderId="6" xfId="0" applyNumberFormat="1" applyFont="1" applyFill="1" applyBorder="1" applyAlignment="1" applyProtection="1">
      <alignment horizontal="right"/>
      <protection locked="0"/>
    </xf>
    <xf numFmtId="0" fontId="15" fillId="4" borderId="8" xfId="0" applyFont="1" applyFill="1" applyBorder="1" applyAlignment="1" applyProtection="1">
      <alignment horizontal="right"/>
      <protection locked="0"/>
    </xf>
    <xf numFmtId="3" fontId="15" fillId="4" borderId="54" xfId="0" applyNumberFormat="1" applyFont="1" applyFill="1" applyBorder="1" applyAlignment="1" applyProtection="1">
      <alignment horizontal="right" vertical="center"/>
      <protection locked="0"/>
    </xf>
    <xf numFmtId="3" fontId="15" fillId="4" borderId="55" xfId="0" applyNumberFormat="1" applyFont="1" applyFill="1" applyBorder="1" applyAlignment="1" applyProtection="1">
      <alignment horizontal="right" vertical="center"/>
      <protection locked="0"/>
    </xf>
    <xf numFmtId="3" fontId="15" fillId="4" borderId="40" xfId="0" applyNumberFormat="1" applyFont="1" applyFill="1" applyBorder="1" applyAlignment="1" applyProtection="1">
      <alignment horizontal="right" vertical="center"/>
      <protection locked="0"/>
    </xf>
    <xf numFmtId="3" fontId="15" fillId="4" borderId="42" xfId="0" applyNumberFormat="1" applyFont="1" applyFill="1" applyBorder="1" applyAlignment="1" applyProtection="1">
      <alignment horizontal="right" vertical="center"/>
      <protection locked="0"/>
    </xf>
    <xf numFmtId="3" fontId="15" fillId="2" borderId="10" xfId="0" applyNumberFormat="1" applyFont="1" applyFill="1" applyBorder="1" applyAlignment="1" applyProtection="1">
      <alignment horizontal="center"/>
      <protection locked="0"/>
    </xf>
    <xf numFmtId="3" fontId="15" fillId="2" borderId="5" xfId="0" applyNumberFormat="1" applyFont="1" applyFill="1" applyBorder="1" applyAlignment="1" applyProtection="1">
      <alignment horizontal="center"/>
      <protection locked="0"/>
    </xf>
    <xf numFmtId="3" fontId="15" fillId="2" borderId="9" xfId="0" applyNumberFormat="1" applyFont="1" applyFill="1" applyBorder="1" applyAlignment="1" applyProtection="1">
      <alignment horizontal="center"/>
      <protection locked="0"/>
    </xf>
    <xf numFmtId="0" fontId="22" fillId="13" borderId="0" xfId="0" applyFont="1" applyFill="1" applyAlignment="1">
      <alignment horizontal="left"/>
    </xf>
    <xf numFmtId="0" fontId="0" fillId="13" borderId="0" xfId="0" applyFill="1" applyAlignment="1">
      <alignment horizontal="left"/>
    </xf>
    <xf numFmtId="0" fontId="1" fillId="13" borderId="0" xfId="0" applyFont="1" applyFill="1" applyAlignment="1">
      <alignment horizontal="center" vertical="center" wrapText="1"/>
    </xf>
    <xf numFmtId="0" fontId="0" fillId="13" borderId="0" xfId="0" applyFill="1" applyAlignment="1">
      <alignment horizontal="center" vertical="center"/>
    </xf>
    <xf numFmtId="0" fontId="13" fillId="13" borderId="0" xfId="0" applyFont="1" applyFill="1" applyAlignment="1">
      <alignment horizontal="center" vertical="center" wrapText="1"/>
    </xf>
    <xf numFmtId="0" fontId="2" fillId="13" borderId="24" xfId="0" applyFont="1" applyFill="1" applyBorder="1" applyAlignment="1">
      <alignment horizontal="center" wrapText="1"/>
    </xf>
    <xf numFmtId="0" fontId="2" fillId="13" borderId="25" xfId="0" applyFont="1" applyFill="1" applyBorder="1" applyAlignment="1">
      <alignment horizontal="center" wrapText="1"/>
    </xf>
    <xf numFmtId="0" fontId="2" fillId="13" borderId="26" xfId="0" applyFont="1" applyFill="1" applyBorder="1" applyAlignment="1">
      <alignment horizontal="center" wrapText="1"/>
    </xf>
    <xf numFmtId="0" fontId="22" fillId="13" borderId="5" xfId="0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2" fillId="0" borderId="5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28" xfId="0" applyFont="1" applyBorder="1" applyAlignment="1">
      <alignment horizontal="center" vertical="center" textRotation="90"/>
    </xf>
    <xf numFmtId="0" fontId="9" fillId="0" borderId="68" xfId="0" applyFont="1" applyBorder="1" applyAlignment="1">
      <alignment horizontal="center" vertical="center" textRotation="90"/>
    </xf>
    <xf numFmtId="0" fontId="9" fillId="0" borderId="18" xfId="0" applyFont="1" applyBorder="1" applyAlignment="1">
      <alignment horizontal="center" vertical="center" textRotation="90"/>
    </xf>
    <xf numFmtId="0" fontId="9" fillId="0" borderId="32" xfId="0" applyFont="1" applyBorder="1" applyAlignment="1">
      <alignment horizontal="center" vertical="center" textRotation="90"/>
    </xf>
    <xf numFmtId="0" fontId="9" fillId="0" borderId="19" xfId="0" applyFont="1" applyBorder="1" applyAlignment="1">
      <alignment horizontal="center" vertical="center" textRotation="90"/>
    </xf>
    <xf numFmtId="0" fontId="9" fillId="0" borderId="70" xfId="0" applyFont="1" applyBorder="1" applyAlignment="1">
      <alignment horizontal="center" vertical="center" textRotation="90"/>
    </xf>
    <xf numFmtId="0" fontId="9" fillId="14" borderId="141" xfId="0" applyFont="1" applyFill="1" applyBorder="1" applyAlignment="1">
      <alignment horizontal="center"/>
    </xf>
    <xf numFmtId="0" fontId="9" fillId="14" borderId="142" xfId="0" applyFont="1" applyFill="1" applyBorder="1" applyAlignment="1">
      <alignment horizontal="center"/>
    </xf>
    <xf numFmtId="0" fontId="9" fillId="14" borderId="138" xfId="0" applyFont="1" applyFill="1" applyBorder="1" applyAlignment="1">
      <alignment horizontal="center"/>
    </xf>
    <xf numFmtId="0" fontId="9" fillId="14" borderId="139" xfId="0" applyFont="1" applyFill="1" applyBorder="1" applyAlignment="1">
      <alignment horizontal="center"/>
    </xf>
    <xf numFmtId="0" fontId="9" fillId="14" borderId="138" xfId="0" applyFont="1" applyFill="1" applyBorder="1" applyAlignment="1">
      <alignment horizontal="center" wrapText="1"/>
    </xf>
    <xf numFmtId="0" fontId="9" fillId="14" borderId="139" xfId="0" applyFont="1" applyFill="1" applyBorder="1" applyAlignment="1">
      <alignment horizontal="center" wrapText="1"/>
    </xf>
    <xf numFmtId="3" fontId="9" fillId="14" borderId="157" xfId="0" applyNumberFormat="1" applyFont="1" applyFill="1" applyBorder="1" applyAlignment="1">
      <alignment horizontal="center"/>
    </xf>
    <xf numFmtId="0" fontId="9" fillId="14" borderId="158" xfId="0" applyFont="1" applyFill="1" applyBorder="1" applyAlignment="1">
      <alignment horizontal="center"/>
    </xf>
    <xf numFmtId="3" fontId="9" fillId="14" borderId="134" xfId="0" applyNumberFormat="1" applyFont="1" applyFill="1" applyBorder="1" applyAlignment="1">
      <alignment horizontal="center"/>
    </xf>
    <xf numFmtId="0" fontId="9" fillId="14" borderId="143" xfId="0" applyFont="1" applyFill="1" applyBorder="1" applyAlignment="1">
      <alignment horizontal="center"/>
    </xf>
    <xf numFmtId="0" fontId="46" fillId="4" borderId="5" xfId="0" applyFont="1" applyFill="1" applyBorder="1" applyAlignment="1">
      <alignment horizontal="center" vertical="center"/>
    </xf>
    <xf numFmtId="0" fontId="9" fillId="14" borderId="136" xfId="0" applyFont="1" applyFill="1" applyBorder="1" applyAlignment="1">
      <alignment horizontal="center"/>
    </xf>
    <xf numFmtId="0" fontId="9" fillId="14" borderId="140" xfId="0" applyFont="1" applyFill="1" applyBorder="1" applyAlignment="1">
      <alignment horizontal="center"/>
    </xf>
    <xf numFmtId="0" fontId="9" fillId="14" borderId="136" xfId="0" applyFont="1" applyFill="1" applyBorder="1" applyAlignment="1">
      <alignment horizontal="right"/>
    </xf>
    <xf numFmtId="0" fontId="9" fillId="14" borderId="140" xfId="0" applyFont="1" applyFill="1" applyBorder="1" applyAlignment="1">
      <alignment horizontal="right"/>
    </xf>
    <xf numFmtId="0" fontId="9" fillId="14" borderId="134" xfId="0" applyFont="1" applyFill="1" applyBorder="1" applyAlignment="1">
      <alignment horizontal="right"/>
    </xf>
    <xf numFmtId="0" fontId="9" fillId="14" borderId="143" xfId="0" applyFont="1" applyFill="1" applyBorder="1" applyAlignment="1">
      <alignment horizontal="right"/>
    </xf>
    <xf numFmtId="0" fontId="19" fillId="4" borderId="5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49" fillId="14" borderId="135" xfId="0" applyFont="1" applyFill="1" applyBorder="1" applyAlignment="1">
      <alignment horizontal="center" wrapText="1"/>
    </xf>
    <xf numFmtId="0" fontId="49" fillId="14" borderId="136" xfId="0" applyFont="1" applyFill="1" applyBorder="1" applyAlignment="1">
      <alignment horizontal="center" wrapText="1"/>
    </xf>
    <xf numFmtId="0" fontId="36" fillId="14" borderId="207" xfId="0" applyFont="1" applyFill="1" applyBorder="1" applyAlignment="1">
      <alignment horizontal="center" wrapText="1"/>
    </xf>
    <xf numFmtId="0" fontId="36" fillId="14" borderId="208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0" fontId="49" fillId="14" borderId="209" xfId="0" applyFont="1" applyFill="1" applyBorder="1" applyAlignment="1">
      <alignment horizontal="center" wrapText="1"/>
    </xf>
    <xf numFmtId="0" fontId="49" fillId="14" borderId="210" xfId="0" applyFont="1" applyFill="1" applyBorder="1" applyAlignment="1">
      <alignment horizontal="center" wrapText="1"/>
    </xf>
    <xf numFmtId="0" fontId="36" fillId="14" borderId="137" xfId="0" applyFont="1" applyFill="1" applyBorder="1" applyAlignment="1">
      <alignment horizontal="center" wrapText="1"/>
    </xf>
    <xf numFmtId="0" fontId="36" fillId="14" borderId="140" xfId="0" applyFont="1" applyFill="1" applyBorder="1" applyAlignment="1">
      <alignment horizontal="center" wrapText="1"/>
    </xf>
    <xf numFmtId="0" fontId="40" fillId="14" borderId="138" xfId="0" applyFont="1" applyFill="1" applyBorder="1" applyAlignment="1">
      <alignment horizontal="center" vertical="center" wrapText="1"/>
    </xf>
    <xf numFmtId="0" fontId="40" fillId="14" borderId="5" xfId="0" applyFont="1" applyFill="1" applyBorder="1" applyAlignment="1">
      <alignment horizontal="center" vertical="center" wrapText="1"/>
    </xf>
    <xf numFmtId="0" fontId="40" fillId="14" borderId="139" xfId="0" applyFont="1" applyFill="1" applyBorder="1" applyAlignment="1">
      <alignment horizontal="center" vertical="center" wrapText="1"/>
    </xf>
    <xf numFmtId="0" fontId="40" fillId="14" borderId="136" xfId="0" applyFont="1" applyFill="1" applyBorder="1" applyAlignment="1">
      <alignment horizontal="center" vertical="center" wrapText="1"/>
    </xf>
    <xf numFmtId="0" fontId="40" fillId="14" borderId="133" xfId="0" applyFont="1" applyFill="1" applyBorder="1" applyAlignment="1">
      <alignment horizontal="center" vertical="center" wrapText="1"/>
    </xf>
    <xf numFmtId="0" fontId="40" fillId="14" borderId="140" xfId="0" applyFont="1" applyFill="1" applyBorder="1" applyAlignment="1">
      <alignment horizontal="center" vertical="center" wrapText="1"/>
    </xf>
    <xf numFmtId="164" fontId="39" fillId="14" borderId="135" xfId="0" applyNumberFormat="1" applyFont="1" applyFill="1" applyBorder="1" applyAlignment="1">
      <alignment horizontal="center" vertical="center"/>
    </xf>
    <xf numFmtId="164" fontId="39" fillId="14" borderId="132" xfId="0" applyNumberFormat="1" applyFont="1" applyFill="1" applyBorder="1" applyAlignment="1">
      <alignment horizontal="center" vertical="center"/>
    </xf>
    <xf numFmtId="164" fontId="39" fillId="14" borderId="137" xfId="0" applyNumberFormat="1" applyFont="1" applyFill="1" applyBorder="1" applyAlignment="1">
      <alignment horizontal="center" vertical="center"/>
    </xf>
    <xf numFmtId="164" fontId="39" fillId="14" borderId="138" xfId="0" applyNumberFormat="1" applyFont="1" applyFill="1" applyBorder="1" applyAlignment="1">
      <alignment horizontal="center" vertical="center"/>
    </xf>
    <xf numFmtId="164" fontId="39" fillId="14" borderId="5" xfId="0" applyNumberFormat="1" applyFont="1" applyFill="1" applyBorder="1" applyAlignment="1">
      <alignment horizontal="center" vertical="center"/>
    </xf>
    <xf numFmtId="164" fontId="39" fillId="14" borderId="139" xfId="0" applyNumberFormat="1" applyFont="1" applyFill="1" applyBorder="1" applyAlignment="1">
      <alignment horizontal="center" vertical="center"/>
    </xf>
    <xf numFmtId="0" fontId="22" fillId="14" borderId="157" xfId="0" applyFont="1" applyFill="1" applyBorder="1" applyAlignment="1">
      <alignment horizontal="center"/>
    </xf>
    <xf numFmtId="0" fontId="0" fillId="14" borderId="158" xfId="0" applyFill="1" applyBorder="1" applyAlignment="1">
      <alignment horizontal="center"/>
    </xf>
    <xf numFmtId="0" fontId="9" fillId="14" borderId="134" xfId="0" applyFont="1" applyFill="1" applyBorder="1" applyAlignment="1">
      <alignment horizontal="center"/>
    </xf>
    <xf numFmtId="0" fontId="9" fillId="0" borderId="76" xfId="0" applyFont="1" applyBorder="1" applyAlignment="1">
      <alignment horizontal="center" vertical="center" textRotation="90"/>
    </xf>
    <xf numFmtId="0" fontId="9" fillId="0" borderId="77" xfId="0" applyFont="1" applyBorder="1" applyAlignment="1">
      <alignment horizontal="center" vertical="center" textRotation="90"/>
    </xf>
    <xf numFmtId="0" fontId="9" fillId="0" borderId="78" xfId="0" applyFont="1" applyBorder="1" applyAlignment="1">
      <alignment horizontal="center" vertical="center" textRotation="90"/>
    </xf>
    <xf numFmtId="0" fontId="9" fillId="0" borderId="79" xfId="0" applyFont="1" applyBorder="1" applyAlignment="1">
      <alignment horizontal="center" vertical="center" textRotation="90"/>
    </xf>
    <xf numFmtId="0" fontId="9" fillId="0" borderId="154" xfId="0" applyFont="1" applyBorder="1" applyAlignment="1">
      <alignment horizontal="center" vertical="center" textRotation="90"/>
    </xf>
    <xf numFmtId="0" fontId="9" fillId="0" borderId="155" xfId="0" applyFont="1" applyBorder="1" applyAlignment="1">
      <alignment horizontal="center" vertical="center" textRotation="90"/>
    </xf>
    <xf numFmtId="0" fontId="35" fillId="0" borderId="28" xfId="0" applyFont="1" applyBorder="1" applyAlignment="1">
      <alignment horizontal="center" vertical="center" textRotation="90"/>
    </xf>
    <xf numFmtId="0" fontId="35" fillId="0" borderId="29" xfId="0" applyFont="1" applyBorder="1" applyAlignment="1">
      <alignment horizontal="center" vertical="center" textRotation="90"/>
    </xf>
    <xf numFmtId="0" fontId="35" fillId="0" borderId="18" xfId="0" applyFont="1" applyBorder="1" applyAlignment="1">
      <alignment horizontal="center" vertical="center" textRotation="90"/>
    </xf>
    <xf numFmtId="0" fontId="35" fillId="0" borderId="12" xfId="0" applyFont="1" applyBorder="1" applyAlignment="1">
      <alignment horizontal="center" vertical="center" textRotation="90"/>
    </xf>
    <xf numFmtId="0" fontId="35" fillId="0" borderId="19" xfId="0" applyFont="1" applyBorder="1" applyAlignment="1">
      <alignment horizontal="center" vertical="center" textRotation="90"/>
    </xf>
    <xf numFmtId="0" fontId="35" fillId="0" borderId="20" xfId="0" applyFont="1" applyBorder="1" applyAlignment="1">
      <alignment horizontal="center" vertical="center" textRotation="90"/>
    </xf>
    <xf numFmtId="2" fontId="9" fillId="0" borderId="28" xfId="0" applyNumberFormat="1" applyFont="1" applyBorder="1" applyAlignment="1">
      <alignment horizontal="center" vertical="center" textRotation="90"/>
    </xf>
    <xf numFmtId="2" fontId="9" fillId="0" borderId="29" xfId="0" applyNumberFormat="1" applyFont="1" applyBorder="1" applyAlignment="1">
      <alignment horizontal="center" vertical="center" textRotation="90"/>
    </xf>
    <xf numFmtId="2" fontId="9" fillId="0" borderId="18" xfId="0" applyNumberFormat="1" applyFont="1" applyBorder="1" applyAlignment="1">
      <alignment horizontal="center" vertical="center" textRotation="90"/>
    </xf>
    <xf numFmtId="2" fontId="9" fillId="0" borderId="12" xfId="0" applyNumberFormat="1" applyFont="1" applyBorder="1" applyAlignment="1">
      <alignment horizontal="center" vertical="center" textRotation="90"/>
    </xf>
    <xf numFmtId="2" fontId="9" fillId="0" borderId="19" xfId="0" applyNumberFormat="1" applyFont="1" applyBorder="1" applyAlignment="1">
      <alignment horizontal="center" vertical="center" textRotation="90"/>
    </xf>
    <xf numFmtId="2" fontId="9" fillId="0" borderId="20" xfId="0" applyNumberFormat="1" applyFont="1" applyBorder="1" applyAlignment="1">
      <alignment horizontal="center" vertical="center" textRotation="90"/>
    </xf>
    <xf numFmtId="0" fontId="9" fillId="0" borderId="12" xfId="0" applyFont="1" applyBorder="1" applyAlignment="1">
      <alignment horizontal="center" vertical="center" textRotation="90"/>
    </xf>
    <xf numFmtId="0" fontId="9" fillId="0" borderId="29" xfId="0" applyFont="1" applyBorder="1" applyAlignment="1">
      <alignment horizontal="center" vertical="center" textRotation="90"/>
    </xf>
    <xf numFmtId="0" fontId="9" fillId="0" borderId="20" xfId="0" applyFont="1" applyBorder="1" applyAlignment="1">
      <alignment horizontal="center" vertical="center" textRotation="90"/>
    </xf>
    <xf numFmtId="0" fontId="9" fillId="14" borderId="134" xfId="0" applyFont="1" applyFill="1" applyBorder="1" applyAlignment="1">
      <alignment horizontal="right" wrapText="1"/>
    </xf>
    <xf numFmtId="0" fontId="9" fillId="14" borderId="143" xfId="0" applyFont="1" applyFill="1" applyBorder="1" applyAlignment="1">
      <alignment horizontal="right" wrapText="1"/>
    </xf>
    <xf numFmtId="0" fontId="22" fillId="4" borderId="0" xfId="0" applyFont="1" applyFill="1" applyAlignment="1">
      <alignment horizontal="left" wrapText="1"/>
    </xf>
    <xf numFmtId="0" fontId="2" fillId="4" borderId="76" xfId="0" applyFont="1" applyFill="1" applyBorder="1" applyAlignment="1">
      <alignment horizontal="center"/>
    </xf>
    <xf numFmtId="0" fontId="2" fillId="4" borderId="77" xfId="0" applyFont="1" applyFill="1" applyBorder="1" applyAlignment="1">
      <alignment horizontal="center"/>
    </xf>
    <xf numFmtId="0" fontId="2" fillId="4" borderId="154" xfId="0" applyFont="1" applyFill="1" applyBorder="1" applyAlignment="1">
      <alignment horizontal="center"/>
    </xf>
    <xf numFmtId="0" fontId="2" fillId="4" borderId="155" xfId="0" applyFont="1" applyFill="1" applyBorder="1" applyAlignment="1">
      <alignment horizontal="center"/>
    </xf>
    <xf numFmtId="0" fontId="22" fillId="4" borderId="0" xfId="0" applyFont="1" applyFill="1" applyAlignment="1">
      <alignment horizontal="center" wrapText="1"/>
    </xf>
    <xf numFmtId="0" fontId="41" fillId="10" borderId="121" xfId="0" applyFont="1" applyFill="1" applyBorder="1" applyAlignment="1">
      <alignment horizontal="center" vertical="center" textRotation="90"/>
    </xf>
    <xf numFmtId="0" fontId="41" fillId="10" borderId="123" xfId="0" applyFont="1" applyFill="1" applyBorder="1" applyAlignment="1">
      <alignment horizontal="center" vertical="center" textRotation="90"/>
    </xf>
    <xf numFmtId="0" fontId="41" fillId="10" borderId="124" xfId="0" applyFont="1" applyFill="1" applyBorder="1" applyAlignment="1">
      <alignment horizontal="center" vertical="center" textRotation="90"/>
    </xf>
    <xf numFmtId="0" fontId="41" fillId="10" borderId="125" xfId="0" applyFont="1" applyFill="1" applyBorder="1" applyAlignment="1">
      <alignment horizontal="center" vertical="center" textRotation="90"/>
    </xf>
    <xf numFmtId="0" fontId="11" fillId="9" borderId="121" xfId="0" applyFont="1" applyFill="1" applyBorder="1" applyAlignment="1">
      <alignment horizontal="center" vertical="center" textRotation="90"/>
    </xf>
    <xf numFmtId="0" fontId="11" fillId="9" borderId="123" xfId="0" applyFont="1" applyFill="1" applyBorder="1" applyAlignment="1">
      <alignment horizontal="center" vertical="center" textRotation="90"/>
    </xf>
    <xf numFmtId="0" fontId="11" fillId="9" borderId="124" xfId="0" applyFont="1" applyFill="1" applyBorder="1" applyAlignment="1">
      <alignment horizontal="center" vertical="center" textRotation="90"/>
    </xf>
    <xf numFmtId="0" fontId="11" fillId="9" borderId="125" xfId="0" applyFont="1" applyFill="1" applyBorder="1" applyAlignment="1">
      <alignment horizontal="center" vertical="center" textRotation="90"/>
    </xf>
    <xf numFmtId="0" fontId="11" fillId="9" borderId="126" xfId="0" applyFont="1" applyFill="1" applyBorder="1" applyAlignment="1">
      <alignment horizontal="center" vertical="center" textRotation="90"/>
    </xf>
    <xf numFmtId="0" fontId="11" fillId="9" borderId="127" xfId="0" applyFont="1" applyFill="1" applyBorder="1" applyAlignment="1">
      <alignment horizontal="center" vertical="center" textRotation="90"/>
    </xf>
    <xf numFmtId="0" fontId="2" fillId="8" borderId="121" xfId="0" applyFont="1" applyFill="1" applyBorder="1" applyAlignment="1">
      <alignment horizontal="center" vertical="center" textRotation="90"/>
    </xf>
    <xf numFmtId="0" fontId="2" fillId="8" borderId="128" xfId="0" applyFont="1" applyFill="1" applyBorder="1" applyAlignment="1">
      <alignment horizontal="center" vertical="center" textRotation="90"/>
    </xf>
    <xf numFmtId="0" fontId="2" fillId="8" borderId="124" xfId="0" applyFont="1" applyFill="1" applyBorder="1" applyAlignment="1">
      <alignment horizontal="center" vertical="center" textRotation="90"/>
    </xf>
    <xf numFmtId="0" fontId="2" fillId="8" borderId="49" xfId="0" applyFont="1" applyFill="1" applyBorder="1" applyAlignment="1">
      <alignment horizontal="center" vertical="center" textRotation="90"/>
    </xf>
    <xf numFmtId="0" fontId="2" fillId="8" borderId="126" xfId="0" applyFont="1" applyFill="1" applyBorder="1" applyAlignment="1">
      <alignment horizontal="center" vertical="center" textRotation="90"/>
    </xf>
    <xf numFmtId="0" fontId="2" fillId="8" borderId="129" xfId="0" applyFont="1" applyFill="1" applyBorder="1" applyAlignment="1">
      <alignment horizontal="center" vertical="center" textRotation="90"/>
    </xf>
    <xf numFmtId="0" fontId="41" fillId="10" borderId="28" xfId="0" applyFont="1" applyFill="1" applyBorder="1" applyAlignment="1">
      <alignment horizontal="center" vertical="center" textRotation="90"/>
    </xf>
    <xf numFmtId="0" fontId="41" fillId="10" borderId="68" xfId="0" applyFont="1" applyFill="1" applyBorder="1" applyAlignment="1">
      <alignment horizontal="center" vertical="center" textRotation="90"/>
    </xf>
    <xf numFmtId="0" fontId="41" fillId="10" borderId="18" xfId="0" applyFont="1" applyFill="1" applyBorder="1" applyAlignment="1">
      <alignment horizontal="center" vertical="center" textRotation="90"/>
    </xf>
    <xf numFmtId="0" fontId="41" fillId="10" borderId="32" xfId="0" applyFont="1" applyFill="1" applyBorder="1" applyAlignment="1">
      <alignment horizontal="center" vertical="center" textRotation="90"/>
    </xf>
    <xf numFmtId="0" fontId="41" fillId="10" borderId="19" xfId="0" applyFont="1" applyFill="1" applyBorder="1" applyAlignment="1">
      <alignment horizontal="center" vertical="center" textRotation="90"/>
    </xf>
    <xf numFmtId="0" fontId="41" fillId="10" borderId="70" xfId="0" applyFont="1" applyFill="1" applyBorder="1" applyAlignment="1">
      <alignment horizontal="center" vertical="center" textRotation="90"/>
    </xf>
    <xf numFmtId="0" fontId="22" fillId="14" borderId="141" xfId="0" applyFont="1" applyFill="1" applyBorder="1" applyAlignment="1">
      <alignment horizontal="center" vertical="center"/>
    </xf>
    <xf numFmtId="0" fontId="22" fillId="14" borderId="156" xfId="0" applyFont="1" applyFill="1" applyBorder="1" applyAlignment="1">
      <alignment horizontal="center" vertical="center"/>
    </xf>
    <xf numFmtId="0" fontId="22" fillId="14" borderId="142" xfId="0" applyFont="1" applyFill="1" applyBorder="1" applyAlignment="1">
      <alignment horizontal="center" vertical="center"/>
    </xf>
    <xf numFmtId="0" fontId="22" fillId="14" borderId="138" xfId="0" applyFont="1" applyFill="1" applyBorder="1" applyAlignment="1">
      <alignment horizontal="center" vertical="center"/>
    </xf>
    <xf numFmtId="0" fontId="22" fillId="14" borderId="5" xfId="0" applyFont="1" applyFill="1" applyBorder="1" applyAlignment="1">
      <alignment horizontal="center" vertical="center"/>
    </xf>
    <xf numFmtId="0" fontId="22" fillId="14" borderId="139" xfId="0" applyFont="1" applyFill="1" applyBorder="1" applyAlignment="1">
      <alignment horizontal="center" vertical="center"/>
    </xf>
    <xf numFmtId="0" fontId="22" fillId="14" borderId="144" xfId="0" applyFont="1" applyFill="1" applyBorder="1" applyAlignment="1">
      <alignment horizontal="center" vertical="center"/>
    </xf>
    <xf numFmtId="0" fontId="22" fillId="14" borderId="204" xfId="0" applyFont="1" applyFill="1" applyBorder="1" applyAlignment="1">
      <alignment horizontal="center" vertical="center"/>
    </xf>
    <xf numFmtId="0" fontId="22" fillId="14" borderId="211" xfId="0" applyFont="1" applyFill="1" applyBorder="1" applyAlignment="1">
      <alignment horizontal="center" vertical="center"/>
    </xf>
    <xf numFmtId="0" fontId="22" fillId="14" borderId="145" xfId="0" applyFont="1" applyFill="1" applyBorder="1" applyAlignment="1">
      <alignment horizontal="center" vertical="center"/>
    </xf>
    <xf numFmtId="0" fontId="22" fillId="4" borderId="0" xfId="0" applyFont="1" applyFill="1" applyAlignment="1">
      <alignment horizontal="center"/>
    </xf>
    <xf numFmtId="0" fontId="0" fillId="4" borderId="0" xfId="0" applyFill="1" applyAlignment="1">
      <alignment horizontal="right"/>
    </xf>
    <xf numFmtId="0" fontId="9" fillId="14" borderId="161" xfId="0" applyFont="1" applyFill="1" applyBorder="1" applyAlignment="1">
      <alignment horizontal="right" wrapText="1"/>
    </xf>
    <xf numFmtId="0" fontId="9" fillId="14" borderId="162" xfId="0" applyFont="1" applyFill="1" applyBorder="1" applyAlignment="1">
      <alignment horizontal="right" wrapText="1"/>
    </xf>
    <xf numFmtId="0" fontId="9" fillId="14" borderId="203" xfId="0" applyFont="1" applyFill="1" applyBorder="1" applyAlignment="1">
      <alignment horizontal="center"/>
    </xf>
    <xf numFmtId="0" fontId="9" fillId="14" borderId="162" xfId="0" applyFont="1" applyFill="1" applyBorder="1" applyAlignment="1">
      <alignment horizontal="center"/>
    </xf>
    <xf numFmtId="3" fontId="9" fillId="14" borderId="144" xfId="0" applyNumberFormat="1" applyFont="1" applyFill="1" applyBorder="1" applyAlignment="1">
      <alignment horizontal="center"/>
    </xf>
    <xf numFmtId="0" fontId="9" fillId="14" borderId="145" xfId="0" applyFont="1" applyFill="1" applyBorder="1" applyAlignment="1">
      <alignment horizontal="center"/>
    </xf>
    <xf numFmtId="0" fontId="9" fillId="14" borderId="163" xfId="0" applyFont="1" applyFill="1" applyBorder="1" applyAlignment="1">
      <alignment horizontal="right" wrapText="1"/>
    </xf>
    <xf numFmtId="0" fontId="9" fillId="14" borderId="164" xfId="0" applyFont="1" applyFill="1" applyBorder="1" applyAlignment="1">
      <alignment horizontal="right" wrapText="1"/>
    </xf>
    <xf numFmtId="0" fontId="9" fillId="14" borderId="135" xfId="0" applyFont="1" applyFill="1" applyBorder="1" applyAlignment="1">
      <alignment horizontal="right" wrapText="1"/>
    </xf>
    <xf numFmtId="0" fontId="9" fillId="14" borderId="137" xfId="0" applyFont="1" applyFill="1" applyBorder="1" applyAlignment="1">
      <alignment horizontal="right" wrapText="1"/>
    </xf>
    <xf numFmtId="0" fontId="9" fillId="14" borderId="159" xfId="0" applyFont="1" applyFill="1" applyBorder="1" applyAlignment="1">
      <alignment horizontal="center" wrapText="1"/>
    </xf>
    <xf numFmtId="0" fontId="9" fillId="14" borderId="160" xfId="0" applyFont="1" applyFill="1" applyBorder="1" applyAlignment="1">
      <alignment horizontal="center" wrapText="1"/>
    </xf>
    <xf numFmtId="0" fontId="9" fillId="14" borderId="135" xfId="0" applyFont="1" applyFill="1" applyBorder="1" applyAlignment="1">
      <alignment horizontal="center"/>
    </xf>
    <xf numFmtId="0" fontId="9" fillId="14" borderId="137" xfId="0" applyFont="1" applyFill="1" applyBorder="1" applyAlignment="1">
      <alignment horizontal="center"/>
    </xf>
  </cellXfs>
  <cellStyles count="5">
    <cellStyle name="Čárka" xfId="4" builtinId="3"/>
    <cellStyle name="Excel Built-in Normal" xfId="3" xr:uid="{00000000-0005-0000-0000-000001000000}"/>
    <cellStyle name="Normální" xfId="0" builtinId="0"/>
    <cellStyle name="Normální 2" xfId="1" xr:uid="{00000000-0005-0000-0000-000003000000}"/>
    <cellStyle name="Normální 3" xfId="2" xr:uid="{00000000-0005-0000-0000-000004000000}"/>
  </cellStyles>
  <dxfs count="51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rgb="FFFF0000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2"/>
  <sheetViews>
    <sheetView tabSelected="1" zoomScale="70" zoomScaleNormal="70" workbookViewId="0">
      <selection activeCell="B37" sqref="B37:AB37"/>
    </sheetView>
  </sheetViews>
  <sheetFormatPr defaultRowHeight="15" x14ac:dyDescent="0.25"/>
  <cols>
    <col min="1" max="1" width="3.5703125" customWidth="1"/>
    <col min="2" max="2" width="6.28515625" customWidth="1"/>
    <col min="3" max="3" width="4.28515625" customWidth="1"/>
    <col min="4" max="4" width="4.85546875" customWidth="1"/>
    <col min="5" max="5" width="4.7109375" customWidth="1"/>
    <col min="6" max="6" width="1.7109375" customWidth="1"/>
    <col min="7" max="7" width="9.85546875" customWidth="1"/>
    <col min="8" max="8" width="3.7109375" customWidth="1"/>
    <col min="9" max="9" width="4.7109375" customWidth="1"/>
    <col min="10" max="10" width="3.85546875" customWidth="1"/>
    <col min="11" max="11" width="1.7109375" customWidth="1"/>
    <col min="12" max="12" width="2.7109375" customWidth="1"/>
    <col min="13" max="13" width="3.28515625" customWidth="1"/>
    <col min="14" max="14" width="4" customWidth="1"/>
    <col min="15" max="15" width="2.7109375" customWidth="1"/>
    <col min="16" max="16" width="2.140625" customWidth="1"/>
    <col min="17" max="17" width="6.7109375" customWidth="1"/>
    <col min="18" max="18" width="1.7109375" customWidth="1"/>
    <col min="19" max="19" width="2.28515625" customWidth="1"/>
    <col min="20" max="20" width="3.7109375" customWidth="1"/>
    <col min="21" max="21" width="2.85546875" customWidth="1"/>
    <col min="22" max="22" width="3" customWidth="1"/>
    <col min="23" max="23" width="6.28515625" customWidth="1"/>
    <col min="24" max="24" width="1.28515625" customWidth="1"/>
    <col min="25" max="25" width="3.5703125" customWidth="1"/>
    <col min="26" max="26" width="3.28515625" customWidth="1"/>
    <col min="27" max="27" width="2.140625" customWidth="1"/>
    <col min="28" max="29" width="6.5703125" customWidth="1"/>
  </cols>
  <sheetData>
    <row r="1" spans="1:29" ht="43.15" customHeight="1" x14ac:dyDescent="0.35">
      <c r="A1" s="338"/>
      <c r="B1" s="452" t="s">
        <v>264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369"/>
    </row>
    <row r="2" spans="1:29" ht="10.9" customHeight="1" thickBot="1" x14ac:dyDescent="0.35">
      <c r="A2" s="340"/>
      <c r="B2" s="370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45"/>
    </row>
    <row r="3" spans="1:29" ht="15.75" thickBot="1" x14ac:dyDescent="0.3">
      <c r="A3" s="340"/>
      <c r="B3" s="342"/>
      <c r="C3" s="333"/>
      <c r="D3" s="333"/>
      <c r="E3" s="333"/>
      <c r="F3" s="333"/>
      <c r="G3" s="333" t="s">
        <v>122</v>
      </c>
      <c r="H3" s="333"/>
      <c r="I3" s="333"/>
      <c r="J3" s="336"/>
      <c r="K3" s="333"/>
      <c r="L3" s="472"/>
      <c r="M3" s="473"/>
      <c r="N3" s="473"/>
      <c r="O3" s="473"/>
      <c r="P3" s="473"/>
      <c r="Q3" s="473"/>
      <c r="R3" s="473"/>
      <c r="S3" s="473"/>
      <c r="T3" s="473"/>
      <c r="U3" s="473"/>
      <c r="V3" s="473"/>
      <c r="W3" s="473"/>
      <c r="X3" s="473"/>
      <c r="Y3" s="473"/>
      <c r="Z3" s="473"/>
      <c r="AA3" s="474"/>
      <c r="AB3" s="333"/>
      <c r="AC3" s="341"/>
    </row>
    <row r="4" spans="1:29" x14ac:dyDescent="0.25">
      <c r="A4" s="340"/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41"/>
    </row>
    <row r="5" spans="1:29" x14ac:dyDescent="0.25">
      <c r="A5" s="340"/>
      <c r="B5" s="357" t="s">
        <v>0</v>
      </c>
      <c r="C5" s="358" t="s">
        <v>6</v>
      </c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71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41"/>
    </row>
    <row r="6" spans="1:29" ht="15.75" thickBot="1" x14ac:dyDescent="0.3">
      <c r="A6" s="340"/>
      <c r="B6" s="475" t="s">
        <v>7</v>
      </c>
      <c r="C6" s="475"/>
      <c r="D6" s="475"/>
      <c r="E6" s="475"/>
      <c r="F6" s="475"/>
      <c r="G6" s="475"/>
      <c r="H6" s="475"/>
      <c r="I6" s="475"/>
      <c r="J6" s="475"/>
      <c r="K6" s="475"/>
      <c r="L6" s="475"/>
      <c r="M6" s="475"/>
      <c r="N6" s="475"/>
      <c r="O6" s="475"/>
      <c r="P6" s="475"/>
      <c r="Q6" s="475"/>
      <c r="R6" s="475"/>
      <c r="S6" s="475"/>
      <c r="T6" s="336"/>
      <c r="U6" s="476" t="s">
        <v>123</v>
      </c>
      <c r="V6" s="476"/>
      <c r="W6" s="476"/>
      <c r="X6" s="476"/>
      <c r="Y6" s="476"/>
      <c r="Z6" s="476"/>
      <c r="AA6" s="476"/>
      <c r="AB6" s="476"/>
      <c r="AC6" s="372"/>
    </row>
    <row r="7" spans="1:29" ht="36" customHeight="1" thickBot="1" x14ac:dyDescent="0.3">
      <c r="A7" s="340"/>
      <c r="B7" s="459"/>
      <c r="C7" s="460"/>
      <c r="D7" s="460"/>
      <c r="E7" s="460"/>
      <c r="F7" s="460"/>
      <c r="G7" s="460"/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0"/>
      <c r="S7" s="461"/>
      <c r="T7" s="336"/>
      <c r="U7" s="462"/>
      <c r="V7" s="463"/>
      <c r="W7" s="463"/>
      <c r="X7" s="463"/>
      <c r="Y7" s="463"/>
      <c r="Z7" s="463"/>
      <c r="AA7" s="463"/>
      <c r="AB7" s="464"/>
      <c r="AC7" s="373"/>
    </row>
    <row r="8" spans="1:29" x14ac:dyDescent="0.25">
      <c r="A8" s="340"/>
      <c r="B8" s="107" t="s">
        <v>124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343"/>
    </row>
    <row r="9" spans="1:29" ht="19.899999999999999" customHeight="1" thickBot="1" x14ac:dyDescent="0.3">
      <c r="A9" s="340"/>
      <c r="B9" s="465" t="s">
        <v>2</v>
      </c>
      <c r="C9" s="465"/>
      <c r="D9" s="465"/>
      <c r="E9" s="465"/>
      <c r="F9" s="465"/>
      <c r="G9" s="465"/>
      <c r="H9" s="465"/>
      <c r="I9" s="465"/>
      <c r="J9" s="465"/>
      <c r="K9" s="465"/>
      <c r="L9" s="344"/>
      <c r="M9" s="466" t="s">
        <v>125</v>
      </c>
      <c r="N9" s="466"/>
      <c r="O9" s="466"/>
      <c r="P9" s="466"/>
      <c r="Q9" s="466"/>
      <c r="R9" s="466"/>
      <c r="S9" s="344"/>
      <c r="T9" s="52"/>
      <c r="U9" s="467" t="s">
        <v>126</v>
      </c>
      <c r="V9" s="467"/>
      <c r="W9" s="467"/>
      <c r="X9" s="467"/>
      <c r="Y9" s="467"/>
      <c r="Z9" s="100"/>
      <c r="AA9" s="468" t="s">
        <v>1</v>
      </c>
      <c r="AB9" s="468"/>
      <c r="AC9" s="374"/>
    </row>
    <row r="10" spans="1:29" ht="22.9" customHeight="1" thickBot="1" x14ac:dyDescent="0.3">
      <c r="A10" s="340"/>
      <c r="B10" s="469"/>
      <c r="C10" s="470"/>
      <c r="D10" s="470"/>
      <c r="E10" s="470"/>
      <c r="F10" s="470"/>
      <c r="G10" s="470"/>
      <c r="H10" s="470"/>
      <c r="I10" s="470"/>
      <c r="J10" s="470"/>
      <c r="K10" s="471"/>
      <c r="L10" s="344"/>
      <c r="M10" s="449"/>
      <c r="N10" s="450"/>
      <c r="O10" s="450"/>
      <c r="P10" s="450"/>
      <c r="Q10" s="450"/>
      <c r="R10" s="450"/>
      <c r="S10" s="451"/>
      <c r="T10" s="112"/>
      <c r="U10" s="454"/>
      <c r="V10" s="455"/>
      <c r="W10" s="455"/>
      <c r="X10" s="455"/>
      <c r="Y10" s="456"/>
      <c r="Z10" s="100"/>
      <c r="AA10" s="457"/>
      <c r="AB10" s="458"/>
      <c r="AC10" s="375"/>
    </row>
    <row r="11" spans="1:29" ht="15.75" thickBot="1" x14ac:dyDescent="0.3">
      <c r="A11" s="340"/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333"/>
      <c r="O11" s="333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41"/>
    </row>
    <row r="12" spans="1:29" ht="14.45" customHeight="1" x14ac:dyDescent="0.25">
      <c r="A12" s="340"/>
      <c r="B12" s="437" t="s">
        <v>246</v>
      </c>
      <c r="C12" s="437"/>
      <c r="D12" s="437"/>
      <c r="E12" s="437"/>
      <c r="F12" s="437"/>
      <c r="G12" s="437"/>
      <c r="H12" s="437"/>
      <c r="I12" s="437"/>
      <c r="J12" s="437"/>
      <c r="K12" s="437"/>
      <c r="L12" s="326"/>
      <c r="M12" s="428"/>
      <c r="N12" s="429"/>
      <c r="O12" s="429"/>
      <c r="P12" s="429"/>
      <c r="Q12" s="429"/>
      <c r="R12" s="429"/>
      <c r="S12" s="429"/>
      <c r="T12" s="429"/>
      <c r="U12" s="429"/>
      <c r="V12" s="429"/>
      <c r="W12" s="429"/>
      <c r="X12" s="429"/>
      <c r="Y12" s="430"/>
      <c r="Z12" s="326"/>
      <c r="AA12" s="427" t="s">
        <v>32</v>
      </c>
      <c r="AB12" s="427"/>
      <c r="AC12" s="376"/>
    </row>
    <row r="13" spans="1:29" x14ac:dyDescent="0.25">
      <c r="A13" s="340"/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326"/>
      <c r="M13" s="431"/>
      <c r="N13" s="432"/>
      <c r="O13" s="432"/>
      <c r="P13" s="432"/>
      <c r="Q13" s="432"/>
      <c r="R13" s="432"/>
      <c r="S13" s="432"/>
      <c r="T13" s="432"/>
      <c r="U13" s="432"/>
      <c r="V13" s="432"/>
      <c r="W13" s="432"/>
      <c r="X13" s="432"/>
      <c r="Y13" s="433"/>
      <c r="Z13" s="326"/>
      <c r="AA13" s="427"/>
      <c r="AB13" s="427"/>
      <c r="AC13" s="376"/>
    </row>
    <row r="14" spans="1:29" ht="15.75" thickBot="1" x14ac:dyDescent="0.3">
      <c r="A14" s="340"/>
      <c r="B14" s="437"/>
      <c r="C14" s="437"/>
      <c r="D14" s="437"/>
      <c r="E14" s="437"/>
      <c r="F14" s="437"/>
      <c r="G14" s="437"/>
      <c r="H14" s="437"/>
      <c r="I14" s="437"/>
      <c r="J14" s="437"/>
      <c r="K14" s="437"/>
      <c r="L14" s="326"/>
      <c r="M14" s="434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6"/>
      <c r="Z14" s="326"/>
      <c r="AA14" s="427"/>
      <c r="AB14" s="427"/>
      <c r="AC14" s="376"/>
    </row>
    <row r="15" spans="1:29" ht="15" customHeight="1" thickBot="1" x14ac:dyDescent="0.3">
      <c r="A15" s="340"/>
      <c r="B15" s="136" t="s">
        <v>5</v>
      </c>
      <c r="C15" s="439" t="s">
        <v>268</v>
      </c>
      <c r="D15" s="439"/>
      <c r="E15" s="439"/>
      <c r="F15" s="439"/>
      <c r="G15" s="439"/>
      <c r="H15" s="439"/>
      <c r="I15" s="439"/>
      <c r="J15" s="439"/>
      <c r="K15" s="439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76"/>
    </row>
    <row r="16" spans="1:29" ht="15.75" thickTop="1" x14ac:dyDescent="0.25">
      <c r="A16" s="340"/>
      <c r="B16" s="125"/>
      <c r="C16" s="126"/>
      <c r="D16" s="126"/>
      <c r="E16" s="126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8"/>
      <c r="AC16" s="376"/>
    </row>
    <row r="17" spans="1:29" ht="17.649999999999999" customHeight="1" x14ac:dyDescent="0.25">
      <c r="A17" s="340"/>
      <c r="B17" s="438"/>
      <c r="C17" s="427"/>
      <c r="D17" s="427"/>
      <c r="E17" s="427"/>
      <c r="F17" s="427"/>
      <c r="G17" s="427"/>
      <c r="H17" s="124"/>
      <c r="I17" s="124"/>
      <c r="J17" s="139"/>
      <c r="K17" s="139"/>
      <c r="L17" s="139"/>
      <c r="M17" s="139"/>
      <c r="N17" s="139"/>
      <c r="O17" s="139"/>
      <c r="P17" s="326"/>
      <c r="Q17" s="326"/>
      <c r="R17" s="326"/>
      <c r="S17" s="326"/>
      <c r="T17" s="139"/>
      <c r="U17" s="139"/>
      <c r="V17" s="139"/>
      <c r="W17" s="139"/>
      <c r="X17" s="139"/>
      <c r="Y17" s="139"/>
      <c r="Z17" s="336"/>
      <c r="AA17" s="336"/>
      <c r="AB17" s="129"/>
      <c r="AC17" s="376"/>
    </row>
    <row r="18" spans="1:29" ht="14.65" customHeight="1" x14ac:dyDescent="0.25">
      <c r="A18" s="340"/>
      <c r="B18" s="440" t="s">
        <v>143</v>
      </c>
      <c r="C18" s="416"/>
      <c r="D18" s="416"/>
      <c r="E18" s="416"/>
      <c r="F18" s="416"/>
      <c r="G18" s="416"/>
      <c r="H18" s="326"/>
      <c r="I18" s="326"/>
      <c r="J18" s="409"/>
      <c r="K18" s="410"/>
      <c r="L18" s="410"/>
      <c r="M18" s="410"/>
      <c r="N18" s="410"/>
      <c r="O18" s="411"/>
      <c r="P18" s="415" t="s">
        <v>151</v>
      </c>
      <c r="Q18" s="416"/>
      <c r="R18" s="416"/>
      <c r="S18" s="417"/>
      <c r="T18" s="418">
        <f>J18*1.21</f>
        <v>0</v>
      </c>
      <c r="U18" s="419"/>
      <c r="V18" s="419"/>
      <c r="W18" s="419"/>
      <c r="X18" s="419"/>
      <c r="Y18" s="420"/>
      <c r="Z18" s="424" t="s">
        <v>152</v>
      </c>
      <c r="AA18" s="425"/>
      <c r="AB18" s="426"/>
      <c r="AC18" s="376"/>
    </row>
    <row r="19" spans="1:29" ht="21.4" customHeight="1" x14ac:dyDescent="0.25">
      <c r="A19" s="340"/>
      <c r="B19" s="440"/>
      <c r="C19" s="416"/>
      <c r="D19" s="416"/>
      <c r="E19" s="416"/>
      <c r="F19" s="416"/>
      <c r="G19" s="416"/>
      <c r="H19" s="326"/>
      <c r="I19" s="326"/>
      <c r="J19" s="412"/>
      <c r="K19" s="413"/>
      <c r="L19" s="413"/>
      <c r="M19" s="413"/>
      <c r="N19" s="413"/>
      <c r="O19" s="414"/>
      <c r="P19" s="415"/>
      <c r="Q19" s="416"/>
      <c r="R19" s="416"/>
      <c r="S19" s="417"/>
      <c r="T19" s="421"/>
      <c r="U19" s="422"/>
      <c r="V19" s="422"/>
      <c r="W19" s="422"/>
      <c r="X19" s="422"/>
      <c r="Y19" s="423"/>
      <c r="Z19" s="424"/>
      <c r="AA19" s="425"/>
      <c r="AB19" s="426"/>
      <c r="AC19" s="376"/>
    </row>
    <row r="20" spans="1:29" x14ac:dyDescent="0.25">
      <c r="A20" s="340"/>
      <c r="B20" s="130"/>
      <c r="C20" s="100"/>
      <c r="D20" s="100"/>
      <c r="E20" s="100"/>
      <c r="F20" s="326"/>
      <c r="G20" s="326"/>
      <c r="H20" s="326"/>
      <c r="I20" s="326"/>
      <c r="J20" s="139"/>
      <c r="K20" s="139"/>
      <c r="L20" s="139"/>
      <c r="M20" s="139"/>
      <c r="N20" s="139"/>
      <c r="O20" s="139"/>
      <c r="P20" s="326"/>
      <c r="Q20" s="326"/>
      <c r="R20" s="326"/>
      <c r="S20" s="326"/>
      <c r="T20" s="139"/>
      <c r="U20" s="139"/>
      <c r="V20" s="139"/>
      <c r="W20" s="139"/>
      <c r="X20" s="139"/>
      <c r="Y20" s="139"/>
      <c r="Z20" s="336"/>
      <c r="AA20" s="336"/>
      <c r="AB20" s="129"/>
      <c r="AC20" s="376"/>
    </row>
    <row r="21" spans="1:29" ht="14.65" customHeight="1" x14ac:dyDescent="0.25">
      <c r="A21" s="340"/>
      <c r="B21" s="407" t="s">
        <v>144</v>
      </c>
      <c r="C21" s="408"/>
      <c r="D21" s="408"/>
      <c r="E21" s="408"/>
      <c r="F21" s="408"/>
      <c r="G21" s="408"/>
      <c r="H21" s="326"/>
      <c r="I21" s="326"/>
      <c r="J21" s="409"/>
      <c r="K21" s="410"/>
      <c r="L21" s="410"/>
      <c r="M21" s="410"/>
      <c r="N21" s="410"/>
      <c r="O21" s="411"/>
      <c r="P21" s="415" t="s">
        <v>151</v>
      </c>
      <c r="Q21" s="416"/>
      <c r="R21" s="416"/>
      <c r="S21" s="417"/>
      <c r="T21" s="418">
        <f>J21*1.21</f>
        <v>0</v>
      </c>
      <c r="U21" s="419"/>
      <c r="V21" s="419"/>
      <c r="W21" s="419"/>
      <c r="X21" s="419"/>
      <c r="Y21" s="420"/>
      <c r="Z21" s="424" t="s">
        <v>152</v>
      </c>
      <c r="AA21" s="425"/>
      <c r="AB21" s="426"/>
      <c r="AC21" s="376"/>
    </row>
    <row r="22" spans="1:29" ht="21" customHeight="1" x14ac:dyDescent="0.25">
      <c r="A22" s="340"/>
      <c r="B22" s="407"/>
      <c r="C22" s="408"/>
      <c r="D22" s="408"/>
      <c r="E22" s="408"/>
      <c r="F22" s="408"/>
      <c r="G22" s="408"/>
      <c r="H22" s="326"/>
      <c r="I22" s="326"/>
      <c r="J22" s="412"/>
      <c r="K22" s="413"/>
      <c r="L22" s="413"/>
      <c r="M22" s="413"/>
      <c r="N22" s="413"/>
      <c r="O22" s="414"/>
      <c r="P22" s="415"/>
      <c r="Q22" s="416"/>
      <c r="R22" s="416"/>
      <c r="S22" s="417"/>
      <c r="T22" s="421"/>
      <c r="U22" s="422"/>
      <c r="V22" s="422"/>
      <c r="W22" s="422"/>
      <c r="X22" s="422"/>
      <c r="Y22" s="423"/>
      <c r="Z22" s="424"/>
      <c r="AA22" s="425"/>
      <c r="AB22" s="426"/>
      <c r="AC22" s="376"/>
    </row>
    <row r="23" spans="1:29" x14ac:dyDescent="0.25">
      <c r="A23" s="340"/>
      <c r="B23" s="130"/>
      <c r="C23" s="100"/>
      <c r="D23" s="100"/>
      <c r="E23" s="100"/>
      <c r="F23" s="326"/>
      <c r="G23" s="326"/>
      <c r="H23" s="326"/>
      <c r="I23" s="326"/>
      <c r="J23" s="139"/>
      <c r="K23" s="139"/>
      <c r="L23" s="139"/>
      <c r="M23" s="139"/>
      <c r="N23" s="139"/>
      <c r="O23" s="139"/>
      <c r="P23" s="326"/>
      <c r="Q23" s="326"/>
      <c r="R23" s="326"/>
      <c r="S23" s="326"/>
      <c r="T23" s="139"/>
      <c r="U23" s="139"/>
      <c r="V23" s="139"/>
      <c r="W23" s="139"/>
      <c r="X23" s="139"/>
      <c r="Y23" s="139"/>
      <c r="Z23" s="336"/>
      <c r="AA23" s="336"/>
      <c r="AB23" s="129"/>
      <c r="AC23" s="376"/>
    </row>
    <row r="24" spans="1:29" x14ac:dyDescent="0.25">
      <c r="A24" s="340"/>
      <c r="B24" s="407" t="s">
        <v>266</v>
      </c>
      <c r="C24" s="408"/>
      <c r="D24" s="408"/>
      <c r="E24" s="408"/>
      <c r="F24" s="408"/>
      <c r="G24" s="408"/>
      <c r="H24" s="326"/>
      <c r="I24" s="326"/>
      <c r="J24" s="409"/>
      <c r="K24" s="410"/>
      <c r="L24" s="410"/>
      <c r="M24" s="410"/>
      <c r="N24" s="410"/>
      <c r="O24" s="411"/>
      <c r="P24" s="415" t="s">
        <v>151</v>
      </c>
      <c r="Q24" s="416"/>
      <c r="R24" s="416"/>
      <c r="S24" s="417"/>
      <c r="T24" s="418">
        <f>J24*1.21</f>
        <v>0</v>
      </c>
      <c r="U24" s="419"/>
      <c r="V24" s="419"/>
      <c r="W24" s="419"/>
      <c r="X24" s="419"/>
      <c r="Y24" s="420"/>
      <c r="Z24" s="424" t="s">
        <v>152</v>
      </c>
      <c r="AA24" s="425"/>
      <c r="AB24" s="426"/>
      <c r="AC24" s="376"/>
    </row>
    <row r="25" spans="1:29" x14ac:dyDescent="0.25">
      <c r="A25" s="340"/>
      <c r="B25" s="130"/>
      <c r="C25" s="100"/>
      <c r="D25" s="100"/>
      <c r="E25" s="100"/>
      <c r="F25" s="326"/>
      <c r="G25" s="326"/>
      <c r="H25" s="326"/>
      <c r="I25" s="326"/>
      <c r="J25" s="412"/>
      <c r="K25" s="413"/>
      <c r="L25" s="413"/>
      <c r="M25" s="413"/>
      <c r="N25" s="413"/>
      <c r="O25" s="414"/>
      <c r="P25" s="415"/>
      <c r="Q25" s="416"/>
      <c r="R25" s="416"/>
      <c r="S25" s="417"/>
      <c r="T25" s="421"/>
      <c r="U25" s="422"/>
      <c r="V25" s="422"/>
      <c r="W25" s="422"/>
      <c r="X25" s="422"/>
      <c r="Y25" s="423"/>
      <c r="Z25" s="424"/>
      <c r="AA25" s="425"/>
      <c r="AB25" s="426"/>
      <c r="AC25" s="376"/>
    </row>
    <row r="26" spans="1:29" x14ac:dyDescent="0.25">
      <c r="A26" s="340"/>
      <c r="B26" s="130"/>
      <c r="C26" s="100"/>
      <c r="D26" s="100"/>
      <c r="E26" s="100"/>
      <c r="F26" s="326"/>
      <c r="G26" s="326"/>
      <c r="H26" s="326"/>
      <c r="I26" s="326"/>
      <c r="J26" s="139"/>
      <c r="K26" s="139"/>
      <c r="L26" s="139"/>
      <c r="M26" s="139"/>
      <c r="N26" s="139"/>
      <c r="O26" s="139"/>
      <c r="P26" s="326"/>
      <c r="Q26" s="326"/>
      <c r="R26" s="326"/>
      <c r="S26" s="326"/>
      <c r="T26" s="139"/>
      <c r="U26" s="139"/>
      <c r="V26" s="139"/>
      <c r="W26" s="139"/>
      <c r="X26" s="139"/>
      <c r="Y26" s="139"/>
      <c r="Z26" s="336"/>
      <c r="AA26" s="336"/>
      <c r="AB26" s="129"/>
      <c r="AC26" s="376"/>
    </row>
    <row r="27" spans="1:29" ht="20.65" customHeight="1" x14ac:dyDescent="0.25">
      <c r="A27" s="340"/>
      <c r="B27" s="407" t="s">
        <v>267</v>
      </c>
      <c r="C27" s="408"/>
      <c r="D27" s="408"/>
      <c r="E27" s="408"/>
      <c r="F27" s="408"/>
      <c r="G27" s="408"/>
      <c r="H27" s="326"/>
      <c r="I27" s="326"/>
      <c r="J27" s="409"/>
      <c r="K27" s="410"/>
      <c r="L27" s="410"/>
      <c r="M27" s="410"/>
      <c r="N27" s="410"/>
      <c r="O27" s="411"/>
      <c r="P27" s="415" t="s">
        <v>151</v>
      </c>
      <c r="Q27" s="416"/>
      <c r="R27" s="416"/>
      <c r="S27" s="417"/>
      <c r="T27" s="418">
        <f>J27*1.21</f>
        <v>0</v>
      </c>
      <c r="U27" s="419"/>
      <c r="V27" s="419"/>
      <c r="W27" s="419"/>
      <c r="X27" s="419"/>
      <c r="Y27" s="420"/>
      <c r="Z27" s="424" t="s">
        <v>152</v>
      </c>
      <c r="AA27" s="425"/>
      <c r="AB27" s="426"/>
      <c r="AC27" s="376"/>
    </row>
    <row r="28" spans="1:29" ht="7.9" customHeight="1" x14ac:dyDescent="0.25">
      <c r="A28" s="340"/>
      <c r="B28" s="130"/>
      <c r="C28" s="100"/>
      <c r="D28" s="100"/>
      <c r="E28" s="100"/>
      <c r="F28" s="326"/>
      <c r="G28" s="326"/>
      <c r="H28" s="326"/>
      <c r="I28" s="326"/>
      <c r="J28" s="412"/>
      <c r="K28" s="413"/>
      <c r="L28" s="413"/>
      <c r="M28" s="413"/>
      <c r="N28" s="413"/>
      <c r="O28" s="414"/>
      <c r="P28" s="415"/>
      <c r="Q28" s="416"/>
      <c r="R28" s="416"/>
      <c r="S28" s="417"/>
      <c r="T28" s="421"/>
      <c r="U28" s="422"/>
      <c r="V28" s="422"/>
      <c r="W28" s="422"/>
      <c r="X28" s="422"/>
      <c r="Y28" s="423"/>
      <c r="Z28" s="424"/>
      <c r="AA28" s="425"/>
      <c r="AB28" s="426"/>
      <c r="AC28" s="376"/>
    </row>
    <row r="29" spans="1:29" ht="15.75" thickBot="1" x14ac:dyDescent="0.3">
      <c r="A29" s="340"/>
      <c r="B29" s="137"/>
      <c r="C29" s="327"/>
      <c r="D29" s="327"/>
      <c r="E29" s="327"/>
      <c r="F29" s="133"/>
      <c r="G29" s="133"/>
      <c r="H29" s="133"/>
      <c r="I29" s="133"/>
      <c r="J29" s="140"/>
      <c r="K29" s="140"/>
      <c r="L29" s="140"/>
      <c r="M29" s="140"/>
      <c r="N29" s="140"/>
      <c r="O29" s="140"/>
      <c r="P29" s="134"/>
      <c r="Q29" s="134"/>
      <c r="R29" s="134"/>
      <c r="S29" s="134"/>
      <c r="T29" s="140"/>
      <c r="U29" s="140"/>
      <c r="V29" s="140"/>
      <c r="W29" s="140"/>
      <c r="X29" s="140"/>
      <c r="Y29" s="140"/>
      <c r="Z29" s="138"/>
      <c r="AA29" s="138"/>
      <c r="AB29" s="135"/>
      <c r="AC29" s="376"/>
    </row>
    <row r="30" spans="1:29" x14ac:dyDescent="0.25">
      <c r="A30" s="340"/>
      <c r="B30" s="130"/>
      <c r="C30" s="100"/>
      <c r="D30" s="100"/>
      <c r="E30" s="100"/>
      <c r="F30" s="326"/>
      <c r="G30" s="326"/>
      <c r="H30" s="326"/>
      <c r="I30" s="326"/>
      <c r="J30" s="139"/>
      <c r="K30" s="139"/>
      <c r="L30" s="139"/>
      <c r="M30" s="139"/>
      <c r="N30" s="139"/>
      <c r="O30" s="139"/>
      <c r="P30" s="326"/>
      <c r="Q30" s="326"/>
      <c r="R30" s="326"/>
      <c r="S30" s="326"/>
      <c r="T30" s="139"/>
      <c r="U30" s="139"/>
      <c r="V30" s="139"/>
      <c r="W30" s="139"/>
      <c r="X30" s="139"/>
      <c r="Y30" s="139"/>
      <c r="Z30" s="336"/>
      <c r="AA30" s="336"/>
      <c r="AB30" s="129"/>
      <c r="AC30" s="376"/>
    </row>
    <row r="31" spans="1:29" ht="14.65" customHeight="1" x14ac:dyDescent="0.25">
      <c r="A31" s="340"/>
      <c r="B31" s="407" t="s">
        <v>150</v>
      </c>
      <c r="C31" s="408"/>
      <c r="D31" s="408"/>
      <c r="E31" s="408"/>
      <c r="F31" s="408"/>
      <c r="G31" s="408"/>
      <c r="H31" s="408"/>
      <c r="I31" s="477"/>
      <c r="J31" s="409">
        <f>J27+J21+J24+J18</f>
        <v>0</v>
      </c>
      <c r="K31" s="410"/>
      <c r="L31" s="410"/>
      <c r="M31" s="410"/>
      <c r="N31" s="410"/>
      <c r="O31" s="411"/>
      <c r="P31" s="415" t="s">
        <v>151</v>
      </c>
      <c r="Q31" s="416"/>
      <c r="R31" s="416"/>
      <c r="S31" s="417"/>
      <c r="T31" s="418">
        <f>T27+T21+T24+T18</f>
        <v>0</v>
      </c>
      <c r="U31" s="419"/>
      <c r="V31" s="419"/>
      <c r="W31" s="419"/>
      <c r="X31" s="419"/>
      <c r="Y31" s="420"/>
      <c r="Z31" s="424" t="s">
        <v>152</v>
      </c>
      <c r="AA31" s="425"/>
      <c r="AB31" s="426"/>
      <c r="AC31" s="376"/>
    </row>
    <row r="32" spans="1:29" x14ac:dyDescent="0.25">
      <c r="A32" s="340"/>
      <c r="B32" s="407"/>
      <c r="C32" s="408"/>
      <c r="D32" s="408"/>
      <c r="E32" s="408"/>
      <c r="F32" s="408"/>
      <c r="G32" s="408"/>
      <c r="H32" s="408"/>
      <c r="I32" s="477"/>
      <c r="J32" s="412"/>
      <c r="K32" s="413"/>
      <c r="L32" s="413"/>
      <c r="M32" s="413"/>
      <c r="N32" s="413"/>
      <c r="O32" s="414"/>
      <c r="P32" s="415"/>
      <c r="Q32" s="416"/>
      <c r="R32" s="416"/>
      <c r="S32" s="417"/>
      <c r="T32" s="421"/>
      <c r="U32" s="422"/>
      <c r="V32" s="422"/>
      <c r="W32" s="422"/>
      <c r="X32" s="422"/>
      <c r="Y32" s="423"/>
      <c r="Z32" s="424"/>
      <c r="AA32" s="425"/>
      <c r="AB32" s="426"/>
      <c r="AC32" s="376"/>
    </row>
    <row r="33" spans="1:32" ht="15.75" thickBot="1" x14ac:dyDescent="0.3">
      <c r="A33" s="340"/>
      <c r="B33" s="131"/>
      <c r="C33" s="132"/>
      <c r="D33" s="132"/>
      <c r="E33" s="132"/>
      <c r="F33" s="478"/>
      <c r="G33" s="478"/>
      <c r="H33" s="478"/>
      <c r="I33" s="478"/>
      <c r="J33" s="478"/>
      <c r="K33" s="478"/>
      <c r="L33" s="478"/>
      <c r="M33" s="478"/>
      <c r="N33" s="478"/>
      <c r="O33" s="478"/>
      <c r="P33" s="478"/>
      <c r="Q33" s="478"/>
      <c r="R33" s="478"/>
      <c r="S33" s="478"/>
      <c r="T33" s="478"/>
      <c r="U33" s="478"/>
      <c r="V33" s="478"/>
      <c r="W33" s="478"/>
      <c r="X33" s="478"/>
      <c r="Y33" s="478"/>
      <c r="Z33" s="478"/>
      <c r="AA33" s="478"/>
      <c r="AB33" s="479"/>
      <c r="AC33" s="377"/>
    </row>
    <row r="34" spans="1:32" ht="8.65" customHeight="1" thickTop="1" x14ac:dyDescent="0.25">
      <c r="A34" s="340"/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80"/>
      <c r="M34" s="480"/>
      <c r="N34" s="480"/>
      <c r="O34" s="480"/>
      <c r="P34" s="480"/>
      <c r="Q34" s="480"/>
      <c r="R34" s="480"/>
      <c r="S34" s="480"/>
      <c r="T34" s="480"/>
      <c r="U34" s="480"/>
      <c r="V34" s="480"/>
      <c r="W34" s="480"/>
      <c r="X34" s="480"/>
      <c r="Y34" s="480"/>
      <c r="Z34" s="480"/>
      <c r="AA34" s="480"/>
      <c r="AB34" s="480"/>
      <c r="AC34" s="376"/>
    </row>
    <row r="35" spans="1:32" ht="28.9" customHeight="1" thickBot="1" x14ac:dyDescent="0.3">
      <c r="A35" s="340"/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76"/>
    </row>
    <row r="36" spans="1:32" ht="24.4" customHeight="1" thickBot="1" x14ac:dyDescent="0.3">
      <c r="A36" s="340"/>
      <c r="B36" s="480" t="s">
        <v>153</v>
      </c>
      <c r="C36" s="480"/>
      <c r="D36" s="480"/>
      <c r="E36" s="480"/>
      <c r="F36" s="480"/>
      <c r="G36" s="480"/>
      <c r="H36" s="480"/>
      <c r="I36" s="480"/>
      <c r="J36" s="480"/>
      <c r="K36" s="480"/>
      <c r="L36" s="480"/>
      <c r="M36" s="480"/>
      <c r="N36" s="480"/>
      <c r="O36" s="480"/>
      <c r="P36" s="481">
        <f>IF(M12&gt;0,M12/J31,0)</f>
        <v>0</v>
      </c>
      <c r="Q36" s="482"/>
      <c r="R36" s="482"/>
      <c r="S36" s="482"/>
      <c r="T36" s="482"/>
      <c r="U36" s="482"/>
      <c r="V36" s="482"/>
      <c r="W36" s="482"/>
      <c r="X36" s="482"/>
      <c r="Y36" s="482"/>
      <c r="Z36" s="482"/>
      <c r="AA36" s="483"/>
      <c r="AB36" s="113"/>
      <c r="AC36" s="376"/>
    </row>
    <row r="37" spans="1:32" ht="21" customHeight="1" x14ac:dyDescent="0.25">
      <c r="A37" s="340"/>
      <c r="B37" s="416" t="s">
        <v>154</v>
      </c>
      <c r="C37" s="416"/>
      <c r="D37" s="416"/>
      <c r="E37" s="416"/>
      <c r="F37" s="416"/>
      <c r="G37" s="416"/>
      <c r="H37" s="416"/>
      <c r="I37" s="416"/>
      <c r="J37" s="416"/>
      <c r="K37" s="416"/>
      <c r="L37" s="416"/>
      <c r="M37" s="416"/>
      <c r="N37" s="416"/>
      <c r="O37" s="416"/>
      <c r="P37" s="416"/>
      <c r="Q37" s="416"/>
      <c r="R37" s="416"/>
      <c r="S37" s="416"/>
      <c r="T37" s="416"/>
      <c r="U37" s="416"/>
      <c r="V37" s="416"/>
      <c r="W37" s="416"/>
      <c r="X37" s="416"/>
      <c r="Y37" s="416"/>
      <c r="Z37" s="416"/>
      <c r="AA37" s="416"/>
      <c r="AB37" s="416"/>
      <c r="AC37" s="376"/>
    </row>
    <row r="38" spans="1:32" ht="7.5" customHeight="1" x14ac:dyDescent="0.25">
      <c r="A38" s="340"/>
      <c r="B38" s="325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5"/>
      <c r="Y38" s="325"/>
      <c r="Z38" s="325"/>
      <c r="AA38" s="325"/>
      <c r="AB38" s="325"/>
      <c r="AC38" s="376"/>
    </row>
    <row r="39" spans="1:32" ht="34.5" customHeight="1" x14ac:dyDescent="0.25">
      <c r="A39" s="340"/>
      <c r="B39" s="378" t="s">
        <v>145</v>
      </c>
      <c r="C39" s="443"/>
      <c r="D39" s="444"/>
      <c r="E39" s="444"/>
      <c r="F39" s="444"/>
      <c r="G39" s="444"/>
      <c r="H39" s="444"/>
      <c r="I39" s="444"/>
      <c r="J39" s="444"/>
      <c r="K39" s="444"/>
      <c r="L39" s="444"/>
      <c r="M39" s="445"/>
      <c r="N39" s="122"/>
      <c r="O39" s="123"/>
      <c r="P39" s="123"/>
      <c r="Q39" s="23"/>
      <c r="R39" s="23"/>
      <c r="S39" s="378" t="s">
        <v>146</v>
      </c>
      <c r="T39" s="446" t="s">
        <v>147</v>
      </c>
      <c r="U39" s="447"/>
      <c r="V39" s="447"/>
      <c r="W39" s="447"/>
      <c r="X39" s="447"/>
      <c r="Y39" s="447"/>
      <c r="Z39" s="447"/>
      <c r="AA39" s="448"/>
      <c r="AB39" s="334"/>
      <c r="AC39" s="379"/>
    </row>
    <row r="40" spans="1:32" x14ac:dyDescent="0.25">
      <c r="A40" s="340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343"/>
    </row>
    <row r="41" spans="1:32" ht="56.65" customHeight="1" x14ac:dyDescent="0.25">
      <c r="A41" s="340"/>
      <c r="B41" s="24"/>
      <c r="C41" s="385"/>
      <c r="D41" s="384"/>
      <c r="E41" s="384"/>
      <c r="F41" s="384"/>
      <c r="G41" s="384"/>
      <c r="H41" s="384"/>
      <c r="I41" s="384"/>
      <c r="J41" s="384"/>
      <c r="K41" s="384"/>
      <c r="L41" s="384"/>
      <c r="M41" s="386"/>
      <c r="N41" s="24"/>
      <c r="O41" s="449"/>
      <c r="P41" s="450"/>
      <c r="Q41" s="450"/>
      <c r="R41" s="450"/>
      <c r="S41" s="450"/>
      <c r="T41" s="450"/>
      <c r="U41" s="450"/>
      <c r="V41" s="450"/>
      <c r="W41" s="450"/>
      <c r="X41" s="450"/>
      <c r="Y41" s="450"/>
      <c r="Z41" s="450"/>
      <c r="AA41" s="450"/>
      <c r="AB41" s="451"/>
      <c r="AC41" s="343"/>
    </row>
    <row r="42" spans="1:32" ht="27" customHeight="1" x14ac:dyDescent="0.25">
      <c r="A42" s="348"/>
      <c r="B42" s="380"/>
      <c r="C42" s="441" t="s">
        <v>148</v>
      </c>
      <c r="D42" s="441"/>
      <c r="E42" s="441"/>
      <c r="F42" s="441"/>
      <c r="G42" s="441"/>
      <c r="H42" s="441"/>
      <c r="I42" s="441"/>
      <c r="J42" s="441"/>
      <c r="K42" s="441"/>
      <c r="L42" s="441"/>
      <c r="M42" s="441"/>
      <c r="N42" s="381"/>
      <c r="O42" s="442" t="s">
        <v>149</v>
      </c>
      <c r="P42" s="442"/>
      <c r="Q42" s="442"/>
      <c r="R42" s="442"/>
      <c r="S42" s="442"/>
      <c r="T42" s="442"/>
      <c r="U42" s="442"/>
      <c r="V42" s="442"/>
      <c r="W42" s="442"/>
      <c r="X42" s="442"/>
      <c r="Y42" s="442"/>
      <c r="Z42" s="442"/>
      <c r="AA42" s="442"/>
      <c r="AB42" s="380"/>
      <c r="AC42" s="382"/>
      <c r="AF42" s="383"/>
    </row>
  </sheetData>
  <sheetProtection algorithmName="SHA-512" hashValue="aB+Bp1rVt/gPL9Oyl2eMGI8I/6+LsrjyDRzcrJRTA9I8TKPGeXLtS7AjW4LkqDqQCcVmrKqLUL+LG/cb/sXxLQ==" saltValue="yfjDaQXzg/Bn+lJGvZwPFA==" spinCount="100000" sheet="1" objects="1" scenarios="1"/>
  <mergeCells count="54">
    <mergeCell ref="B37:AB37"/>
    <mergeCell ref="J31:O32"/>
    <mergeCell ref="J27:O28"/>
    <mergeCell ref="B31:I32"/>
    <mergeCell ref="Z31:AB32"/>
    <mergeCell ref="F33:AB33"/>
    <mergeCell ref="B34:AB34"/>
    <mergeCell ref="P27:S28"/>
    <mergeCell ref="T31:Y32"/>
    <mergeCell ref="Z27:AB28"/>
    <mergeCell ref="P31:S32"/>
    <mergeCell ref="B27:G27"/>
    <mergeCell ref="B36:O36"/>
    <mergeCell ref="P36:AA36"/>
    <mergeCell ref="T27:Y28"/>
    <mergeCell ref="B1:AB1"/>
    <mergeCell ref="M10:S10"/>
    <mergeCell ref="U10:Y10"/>
    <mergeCell ref="AA10:AB10"/>
    <mergeCell ref="B7:S7"/>
    <mergeCell ref="U7:AB7"/>
    <mergeCell ref="B9:K9"/>
    <mergeCell ref="M9:R9"/>
    <mergeCell ref="U9:Y9"/>
    <mergeCell ref="AA9:AB9"/>
    <mergeCell ref="B10:K10"/>
    <mergeCell ref="L3:AA3"/>
    <mergeCell ref="B6:S6"/>
    <mergeCell ref="U6:AB6"/>
    <mergeCell ref="J21:O22"/>
    <mergeCell ref="B21:G22"/>
    <mergeCell ref="P21:S22"/>
    <mergeCell ref="T21:Y22"/>
    <mergeCell ref="Z21:AB22"/>
    <mergeCell ref="C42:M42"/>
    <mergeCell ref="O42:AA42"/>
    <mergeCell ref="C39:M39"/>
    <mergeCell ref="T39:AA39"/>
    <mergeCell ref="O41:AB41"/>
    <mergeCell ref="AA12:AB14"/>
    <mergeCell ref="M12:Y14"/>
    <mergeCell ref="B12:K14"/>
    <mergeCell ref="P18:S19"/>
    <mergeCell ref="T18:Y19"/>
    <mergeCell ref="Z18:AB19"/>
    <mergeCell ref="B17:G17"/>
    <mergeCell ref="J18:O19"/>
    <mergeCell ref="C15:K15"/>
    <mergeCell ref="B18:G19"/>
    <mergeCell ref="B24:G24"/>
    <mergeCell ref="J24:O25"/>
    <mergeCell ref="P24:S25"/>
    <mergeCell ref="T24:Y25"/>
    <mergeCell ref="Z24:AB25"/>
  </mergeCells>
  <dataValidations disablePrompts="1" count="1">
    <dataValidation type="list" allowBlank="1" showDropDown="1" showInputMessage="1" showErrorMessage="1" prompt=" - " sqref="D33:E33" xr:uid="{00000000-0002-0000-0000-000000000000}">
      <formula1>"x"</formula1>
    </dataValidation>
  </dataValidations>
  <pageMargins left="0.7" right="0.7" top="0.78740157499999996" bottom="0.78740157499999996" header="0.3" footer="0.3"/>
  <pageSetup scale="6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C993"/>
  <sheetViews>
    <sheetView zoomScaleNormal="100" workbookViewId="0">
      <selection activeCell="B11" sqref="B11:Z11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7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aDDqEFkwhHvFxVm1TBpjK8R0QrMfsNU4D9LtusTAfpBVfroTaHv7XunWMy09HdYO/rE71qr1bqDbJbbGmKumnQ==" saltValue="K6KKpvn0A+MaXKbiUe68Zg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32" priority="1" operator="lessThan">
      <formula>150000</formula>
    </cfRule>
  </conditionalFormatting>
  <conditionalFormatting sqref="AU57:AV57">
    <cfRule type="cellIs" dxfId="31" priority="3" operator="lessThan">
      <formula>150000</formula>
    </cfRule>
  </conditionalFormatting>
  <conditionalFormatting sqref="AU58:AV59">
    <cfRule type="cellIs" dxfId="30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C993"/>
  <sheetViews>
    <sheetView zoomScaleNormal="100" workbookViewId="0">
      <selection activeCell="B11" sqref="B11:Z11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8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PRgBqQy4xZ6smIiF2BjKigsOq3IkpxY2phwoH51NZTuOcXXI1Qq14aRJ4ZjBF4qbp0OxUC8505BdV68JaJtKyQ==" saltValue="JBz+3L/xl5FXBYBZHUZb1w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29" priority="1" operator="lessThan">
      <formula>150000</formula>
    </cfRule>
  </conditionalFormatting>
  <conditionalFormatting sqref="AU57:AV57">
    <cfRule type="cellIs" dxfId="28" priority="3" operator="lessThan">
      <formula>150000</formula>
    </cfRule>
  </conditionalFormatting>
  <conditionalFormatting sqref="AU58:AV59">
    <cfRule type="cellIs" dxfId="27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C993"/>
  <sheetViews>
    <sheetView topLeftCell="A4" zoomScaleNormal="100" workbookViewId="0">
      <selection activeCell="K19" sqref="K19:P19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9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YGPXBD3aOLj8oWvuSu+6Ft26hCvFU6gpohT9OJwIY/Zknq/WX2yovzXnPo+OPaVRggG42x6KJCFGcHtmR+w97w==" saltValue="TI7QmlC7Nxr+fgaYdcTrvA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26" priority="1" operator="lessThan">
      <formula>150000</formula>
    </cfRule>
  </conditionalFormatting>
  <conditionalFormatting sqref="AU57:AV57">
    <cfRule type="cellIs" dxfId="25" priority="3" operator="lessThan">
      <formula>150000</formula>
    </cfRule>
  </conditionalFormatting>
  <conditionalFormatting sqref="AU58:AV59">
    <cfRule type="cellIs" dxfId="24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C993"/>
  <sheetViews>
    <sheetView zoomScaleNormal="100" workbookViewId="0">
      <selection activeCell="B11" sqref="B11:Z11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10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ncbn5vzYvJtSssfOFJ+gTio2ozsrbdZcfs92STER9Iu/W9Qj+1uXmdaVGjSqEoQffrUU61bJl4RUt0RtsyGyng==" saltValue="p+W29GW7AAYwZqgB069uaw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23" priority="1" operator="lessThan">
      <formula>150000</formula>
    </cfRule>
  </conditionalFormatting>
  <conditionalFormatting sqref="AU57:AV57">
    <cfRule type="cellIs" dxfId="22" priority="3" operator="lessThan">
      <formula>150000</formula>
    </cfRule>
  </conditionalFormatting>
  <conditionalFormatting sqref="AU58:AV59">
    <cfRule type="cellIs" dxfId="21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C993"/>
  <sheetViews>
    <sheetView zoomScaleNormal="100" workbookViewId="0">
      <selection activeCell="B11" sqref="B11:Z11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11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HcKeZcgWKjYeT0Qc05M9OHijALmrFsT9Nfx6jMHZGnarFYIC/1/Ouc3CY6Wr4eqk29gt5RYav0EIAQ7Eb9mHiA==" saltValue="rPqF91opzj76FueU5zBwAQ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C70:D70"/>
    <mergeCell ref="F70:X7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C66:D66"/>
    <mergeCell ref="F66:X66"/>
    <mergeCell ref="AC67:AH68"/>
    <mergeCell ref="C68:D68"/>
    <mergeCell ref="F68:X68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H59:M59"/>
    <mergeCell ref="T59:Y59"/>
    <mergeCell ref="AC59:AH59"/>
    <mergeCell ref="H58:M58"/>
    <mergeCell ref="T58:Y58"/>
    <mergeCell ref="AC58:AH58"/>
    <mergeCell ref="AC69:AH70"/>
    <mergeCell ref="U50:V50"/>
    <mergeCell ref="X50:Y50"/>
    <mergeCell ref="H57:M57"/>
    <mergeCell ref="O57:S57"/>
    <mergeCell ref="T57:Y57"/>
    <mergeCell ref="AC57:AH57"/>
    <mergeCell ref="G49:H49"/>
    <mergeCell ref="AW58:AW59"/>
    <mergeCell ref="AL59:AM59"/>
    <mergeCell ref="AN59:AO59"/>
    <mergeCell ref="AL60:AM60"/>
    <mergeCell ref="AN60:AO60"/>
    <mergeCell ref="AR60:AT60"/>
    <mergeCell ref="AU60:AV60"/>
    <mergeCell ref="AL55:AM56"/>
    <mergeCell ref="AN55:AO56"/>
    <mergeCell ref="AR55:AT56"/>
    <mergeCell ref="AU55:AV56"/>
    <mergeCell ref="AL57:AM57"/>
    <mergeCell ref="AN57:AO57"/>
    <mergeCell ref="AR57:AT57"/>
    <mergeCell ref="AU57:AV57"/>
    <mergeCell ref="AL58:AM58"/>
    <mergeCell ref="AN58:AO58"/>
    <mergeCell ref="AR58:AT59"/>
    <mergeCell ref="AU58:AV59"/>
  </mergeCells>
  <conditionalFormatting sqref="AU55">
    <cfRule type="cellIs" dxfId="20" priority="1" operator="lessThan">
      <formula>150000</formula>
    </cfRule>
  </conditionalFormatting>
  <conditionalFormatting sqref="AU57:AV57">
    <cfRule type="cellIs" dxfId="19" priority="3" operator="lessThan">
      <formula>150000</formula>
    </cfRule>
  </conditionalFormatting>
  <conditionalFormatting sqref="AU58:AV59">
    <cfRule type="cellIs" dxfId="18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BC993"/>
  <sheetViews>
    <sheetView zoomScaleNormal="100" workbookViewId="0">
      <selection activeCell="B11" sqref="B11:Z11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12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ymvrIt7Bk2L6uKQGFKKO7JoPiiEt1yke13RlJoAPp135PxP7+LvmdQVvj3uv0OpRnfzyYVtWQFxairIKgX0Xiw==" saltValue="1HHTcd7CB/+bwexf0OIoLg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17" priority="1" operator="lessThan">
      <formula>150000</formula>
    </cfRule>
  </conditionalFormatting>
  <conditionalFormatting sqref="AU57:AV57">
    <cfRule type="cellIs" dxfId="16" priority="3" operator="lessThan">
      <formula>150000</formula>
    </cfRule>
  </conditionalFormatting>
  <conditionalFormatting sqref="AU58:AV59">
    <cfRule type="cellIs" dxfId="15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C993"/>
  <sheetViews>
    <sheetView topLeftCell="A7" zoomScaleNormal="100" workbookViewId="0">
      <selection activeCell="B11" sqref="B11:Z11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13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wg34e/+hIONsxGIn64nlJwTsOJPZJd1ZtW5l2P2GVj4szQIry1et0ZKaligrdn8lFTFhqRrGwu1Oa97aQ8dvcA==" saltValue="cU/BdgUn4THMoe58WGCY/Q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14" priority="1" operator="lessThan">
      <formula>150000</formula>
    </cfRule>
  </conditionalFormatting>
  <conditionalFormatting sqref="AU57:AV57">
    <cfRule type="cellIs" dxfId="13" priority="3" operator="lessThan">
      <formula>150000</formula>
    </cfRule>
  </conditionalFormatting>
  <conditionalFormatting sqref="AU58:AV59">
    <cfRule type="cellIs" dxfId="12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C993"/>
  <sheetViews>
    <sheetView topLeftCell="A28" zoomScaleNormal="100" workbookViewId="0">
      <selection activeCell="B11" sqref="B11:Z11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14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wArJhUWf3s5ZndZFqo/7vEPP4ezBVIk5MU7tWwj1KFGWA/Jx0CRFMMEg/e9ig9sYI3VQsaBX+coe7WDOOGZmiA==" saltValue="UBduia0l5GF6lVjGUOWS6w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11" priority="1" operator="lessThan">
      <formula>150000</formula>
    </cfRule>
  </conditionalFormatting>
  <conditionalFormatting sqref="AU57:AV57">
    <cfRule type="cellIs" dxfId="10" priority="3" operator="lessThan">
      <formula>150000</formula>
    </cfRule>
  </conditionalFormatting>
  <conditionalFormatting sqref="AU58:AV59">
    <cfRule type="cellIs" dxfId="9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C993"/>
  <sheetViews>
    <sheetView topLeftCell="A3" zoomScaleNormal="100" workbookViewId="0">
      <selection activeCell="K22" sqref="K22:P22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15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VZ9YODaoGKITIFcQOfR31ux3q8DKeo3UqnF7Qoex7N49O/P7sQa5Z7FWT8LxdjsxkFDm87H3cJVkUCI1NM52Mw==" saltValue="VFC1xQI3UZu2K+huVHrSkg==" spinCount="100000" sheet="1" objects="1" scenarios="1"/>
  <mergeCells count="259">
    <mergeCell ref="B8:Z8"/>
    <mergeCell ref="B9:Z9"/>
    <mergeCell ref="B10:Z10"/>
    <mergeCell ref="B11:Z11"/>
    <mergeCell ref="B14:P14"/>
    <mergeCell ref="R14:Y14"/>
    <mergeCell ref="B1:Z1"/>
    <mergeCell ref="K2:P2"/>
    <mergeCell ref="Q2:R2"/>
    <mergeCell ref="B5:Z5"/>
    <mergeCell ref="B7:C7"/>
    <mergeCell ref="D7:M7"/>
    <mergeCell ref="N7:Z7"/>
    <mergeCell ref="B15:I15"/>
    <mergeCell ref="K15:P15"/>
    <mergeCell ref="R15:Y15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B18:I18"/>
    <mergeCell ref="K18:P18"/>
    <mergeCell ref="S18:W18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Q25:S26"/>
    <mergeCell ref="T25:U26"/>
    <mergeCell ref="V25:W26"/>
    <mergeCell ref="X25:Y26"/>
    <mergeCell ref="B26:F26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G28:H28"/>
    <mergeCell ref="I28:J28"/>
    <mergeCell ref="K28:L28"/>
    <mergeCell ref="M28:N28"/>
    <mergeCell ref="O28:P28"/>
    <mergeCell ref="Q28:S28"/>
    <mergeCell ref="G27:H27"/>
    <mergeCell ref="I27:J27"/>
    <mergeCell ref="K27:L27"/>
    <mergeCell ref="M27:N27"/>
    <mergeCell ref="O27:P27"/>
    <mergeCell ref="Q27:S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R55:AT56"/>
    <mergeCell ref="AU55:AV56"/>
    <mergeCell ref="B57:G57"/>
    <mergeCell ref="H57:M57"/>
    <mergeCell ref="O57:S57"/>
    <mergeCell ref="T57:Y57"/>
    <mergeCell ref="AC57:AH57"/>
    <mergeCell ref="AL57:AM57"/>
    <mergeCell ref="AN57:AO57"/>
    <mergeCell ref="AR57:AT57"/>
    <mergeCell ref="AL55:AM56"/>
    <mergeCell ref="AN55:AO56"/>
    <mergeCell ref="AW58:AW59"/>
    <mergeCell ref="H59:M59"/>
    <mergeCell ref="T59:Y59"/>
    <mergeCell ref="AC59:AH59"/>
    <mergeCell ref="AL59:AM59"/>
    <mergeCell ref="AN59:AO59"/>
    <mergeCell ref="AU57:AV57"/>
    <mergeCell ref="H58:M58"/>
    <mergeCell ref="T58:Y58"/>
    <mergeCell ref="AC58:AH58"/>
    <mergeCell ref="AL58:AM58"/>
    <mergeCell ref="AN58:AO58"/>
    <mergeCell ref="AR58:AT59"/>
    <mergeCell ref="AU58:AV59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AC71:AH72"/>
    <mergeCell ref="C72:D72"/>
    <mergeCell ref="F72:X72"/>
    <mergeCell ref="AC73:AH74"/>
    <mergeCell ref="C74:D74"/>
    <mergeCell ref="F74:X74"/>
    <mergeCell ref="C66:D66"/>
    <mergeCell ref="F66:X66"/>
    <mergeCell ref="AC67:AH68"/>
    <mergeCell ref="C68:D68"/>
    <mergeCell ref="F68:X68"/>
    <mergeCell ref="AC69:AH70"/>
    <mergeCell ref="C70:D70"/>
    <mergeCell ref="F70:X70"/>
    <mergeCell ref="P89:Y89"/>
    <mergeCell ref="BB80:BC80"/>
    <mergeCell ref="F81:Z81"/>
    <mergeCell ref="V83:W83"/>
    <mergeCell ref="X83:Y83"/>
    <mergeCell ref="V86:W86"/>
    <mergeCell ref="X86:Y86"/>
    <mergeCell ref="AC75:AH76"/>
    <mergeCell ref="C76:D76"/>
    <mergeCell ref="F76:X76"/>
    <mergeCell ref="AC77:AH80"/>
    <mergeCell ref="C80:D80"/>
    <mergeCell ref="F80:X80"/>
    <mergeCell ref="C78:D78"/>
    <mergeCell ref="F78:X78"/>
  </mergeCells>
  <conditionalFormatting sqref="AU55">
    <cfRule type="cellIs" dxfId="8" priority="1" operator="lessThan">
      <formula>150000</formula>
    </cfRule>
  </conditionalFormatting>
  <conditionalFormatting sqref="AU57:AV57">
    <cfRule type="cellIs" dxfId="7" priority="3" operator="lessThan">
      <formula>150000</formula>
    </cfRule>
  </conditionalFormatting>
  <conditionalFormatting sqref="AU58:AV59">
    <cfRule type="cellIs" dxfId="6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K909"/>
  <sheetViews>
    <sheetView showGridLines="0" zoomScale="85" zoomScaleNormal="85" workbookViewId="0">
      <selection activeCell="S11" sqref="S11:Y11"/>
    </sheetView>
  </sheetViews>
  <sheetFormatPr defaultColWidth="14.42578125" defaultRowHeight="15" customHeight="1" x14ac:dyDescent="0.25"/>
  <cols>
    <col min="1" max="1" width="8.42578125" customWidth="1"/>
    <col min="2" max="2" width="3.7109375" customWidth="1"/>
    <col min="3" max="4" width="2" customWidth="1"/>
    <col min="5" max="10" width="3.7109375" customWidth="1"/>
    <col min="11" max="11" width="4.28515625" customWidth="1"/>
    <col min="12" max="24" width="3.7109375" customWidth="1"/>
    <col min="25" max="25" width="7.7109375" customWidth="1"/>
    <col min="26" max="27" width="3.7109375" customWidth="1"/>
    <col min="28" max="28" width="29.42578125" hidden="1" customWidth="1"/>
    <col min="29" max="35" width="3.7109375" customWidth="1"/>
  </cols>
  <sheetData>
    <row r="1" spans="1:37" ht="45" customHeight="1" x14ac:dyDescent="0.25">
      <c r="A1" s="651" t="s">
        <v>43</v>
      </c>
      <c r="B1" s="652"/>
      <c r="C1" s="652"/>
      <c r="D1" s="652"/>
      <c r="E1" s="652"/>
      <c r="F1" s="652"/>
      <c r="G1" s="652"/>
      <c r="H1" s="652"/>
      <c r="I1" s="652"/>
      <c r="J1" s="652"/>
      <c r="K1" s="652"/>
      <c r="L1" s="652"/>
      <c r="M1" s="652"/>
      <c r="N1" s="652"/>
      <c r="O1" s="652"/>
      <c r="P1" s="652"/>
      <c r="Q1" s="652"/>
      <c r="R1" s="652"/>
      <c r="S1" s="652"/>
      <c r="T1" s="652"/>
      <c r="U1" s="652"/>
      <c r="V1" s="652"/>
      <c r="W1" s="652"/>
      <c r="X1" s="652"/>
      <c r="Y1" s="652"/>
      <c r="Z1" s="264"/>
      <c r="AA1" s="1"/>
      <c r="AB1" s="1"/>
      <c r="AC1" s="1"/>
      <c r="AD1" s="1"/>
      <c r="AE1" s="1"/>
      <c r="AF1" s="1"/>
      <c r="AG1" s="1"/>
      <c r="AH1" s="1"/>
      <c r="AI1" s="1"/>
    </row>
    <row r="2" spans="1:37" ht="9.6" customHeight="1" thickBot="1" x14ac:dyDescent="0.3">
      <c r="A2" s="653"/>
      <c r="B2" s="652"/>
      <c r="C2" s="652"/>
      <c r="D2" s="652"/>
      <c r="E2" s="652"/>
      <c r="F2" s="652"/>
      <c r="G2" s="652"/>
      <c r="H2" s="652"/>
      <c r="I2" s="652"/>
      <c r="J2" s="652"/>
      <c r="K2" s="652"/>
      <c r="L2" s="652"/>
      <c r="M2" s="652"/>
      <c r="N2" s="652"/>
      <c r="O2" s="652"/>
      <c r="P2" s="652"/>
      <c r="Q2" s="652"/>
      <c r="R2" s="652"/>
      <c r="S2" s="652"/>
      <c r="T2" s="652"/>
      <c r="U2" s="652"/>
      <c r="V2" s="652"/>
      <c r="W2" s="652"/>
      <c r="X2" s="652"/>
      <c r="Y2" s="652"/>
      <c r="Z2" s="264"/>
      <c r="AA2" s="1"/>
      <c r="AB2" s="1"/>
      <c r="AC2" s="1"/>
      <c r="AD2" s="1"/>
      <c r="AE2" s="1"/>
      <c r="AF2" s="1"/>
      <c r="AG2" s="1"/>
      <c r="AH2" s="1"/>
      <c r="AI2" s="1"/>
    </row>
    <row r="3" spans="1:37" ht="30.4" customHeight="1" thickBot="1" x14ac:dyDescent="0.3">
      <c r="A3" s="314"/>
      <c r="B3" s="264"/>
      <c r="C3" s="264"/>
      <c r="D3" s="264"/>
      <c r="E3" s="264"/>
      <c r="F3" s="264" t="s">
        <v>38</v>
      </c>
      <c r="G3" s="264"/>
      <c r="H3" s="264"/>
      <c r="I3" s="263"/>
      <c r="J3" s="264"/>
      <c r="K3" s="654">
        <f>'seznam objektů'!B5</f>
        <v>0</v>
      </c>
      <c r="L3" s="655"/>
      <c r="M3" s="655"/>
      <c r="N3" s="655"/>
      <c r="O3" s="655"/>
      <c r="P3" s="655"/>
      <c r="Q3" s="655"/>
      <c r="R3" s="655"/>
      <c r="S3" s="655"/>
      <c r="T3" s="655"/>
      <c r="U3" s="655"/>
      <c r="V3" s="655"/>
      <c r="W3" s="655"/>
      <c r="X3" s="656"/>
      <c r="Y3" s="264"/>
      <c r="Z3" s="264"/>
      <c r="AA3" s="1"/>
      <c r="AB3" s="1"/>
      <c r="AC3" s="1"/>
      <c r="AD3" s="1"/>
      <c r="AE3" s="1"/>
      <c r="AF3" s="1"/>
      <c r="AG3" s="1"/>
      <c r="AH3" s="1"/>
      <c r="AI3" s="1"/>
    </row>
    <row r="4" spans="1:37" ht="28.5" customHeight="1" x14ac:dyDescent="0.25">
      <c r="A4" s="315" t="s">
        <v>44</v>
      </c>
      <c r="B4" s="657" t="s">
        <v>10</v>
      </c>
      <c r="C4" s="657"/>
      <c r="D4" s="657"/>
      <c r="E4" s="657"/>
      <c r="F4" s="657"/>
      <c r="G4" s="657"/>
      <c r="H4" s="657"/>
      <c r="I4" s="657"/>
      <c r="J4" s="657"/>
      <c r="K4" s="649" t="s">
        <v>2</v>
      </c>
      <c r="L4" s="649"/>
      <c r="M4" s="649"/>
      <c r="N4" s="649"/>
      <c r="O4" s="649"/>
      <c r="P4" s="649"/>
      <c r="Q4" s="649"/>
      <c r="R4" s="649"/>
      <c r="S4" s="649" t="s">
        <v>39</v>
      </c>
      <c r="T4" s="649"/>
      <c r="U4" s="649"/>
      <c r="V4" s="649"/>
      <c r="W4" s="649"/>
      <c r="X4" s="649"/>
      <c r="Y4" s="649"/>
      <c r="Z4" s="264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20.100000000000001" customHeight="1" x14ac:dyDescent="0.25">
      <c r="A5" s="315" t="s">
        <v>0</v>
      </c>
      <c r="B5" s="649" t="str">
        <f>IF(('EPC-objekt 1'!$V$86&lt;&gt;""),('EPC-objekt 1'!$B$5),"----------------------------------------------------")</f>
        <v>----------------------------------------------------</v>
      </c>
      <c r="C5" s="649"/>
      <c r="D5" s="649"/>
      <c r="E5" s="649"/>
      <c r="F5" s="649"/>
      <c r="G5" s="649"/>
      <c r="H5" s="649"/>
      <c r="I5" s="649"/>
      <c r="J5" s="649"/>
      <c r="K5" s="650" t="str">
        <f>IF(('EPC-objekt 1'!$V$86&lt;&gt;""),('EPC-objekt 1'!$D$7),"----------------------------------------------------")</f>
        <v>----------------------------------------------------</v>
      </c>
      <c r="L5" s="650"/>
      <c r="M5" s="650"/>
      <c r="N5" s="650"/>
      <c r="O5" s="650"/>
      <c r="P5" s="650"/>
      <c r="Q5" s="650"/>
      <c r="R5" s="650"/>
      <c r="S5" s="650" t="str">
        <f>IF(('EPC-objekt 1'!$V$86&lt;&gt;""),('EPC-objekt 1'!$N$7),"----------------------------------------------------")</f>
        <v>----------------------------------------------------</v>
      </c>
      <c r="T5" s="650"/>
      <c r="U5" s="650"/>
      <c r="V5" s="650"/>
      <c r="W5" s="650"/>
      <c r="X5" s="650"/>
      <c r="Y5" s="650"/>
      <c r="Z5" s="264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20.100000000000001" customHeight="1" x14ac:dyDescent="0.25">
      <c r="A6" s="315" t="s">
        <v>8</v>
      </c>
      <c r="B6" s="649" t="str">
        <f>IF(('EPC-objekt 2'!$V$86&lt;&gt;""),('EPC-objekt 2'!$B$5),"----------------------------------------------------")</f>
        <v>----------------------------------------------------</v>
      </c>
      <c r="C6" s="649"/>
      <c r="D6" s="649"/>
      <c r="E6" s="649"/>
      <c r="F6" s="649"/>
      <c r="G6" s="649"/>
      <c r="H6" s="649"/>
      <c r="I6" s="649"/>
      <c r="J6" s="649"/>
      <c r="K6" s="650" t="str">
        <f>IF(('EPC-objekt 2'!$V$86&lt;&gt;""),('EPC-objekt 2'!$D$7),"----------------------------------------------------")</f>
        <v>----------------------------------------------------</v>
      </c>
      <c r="L6" s="650"/>
      <c r="M6" s="650"/>
      <c r="N6" s="650"/>
      <c r="O6" s="650"/>
      <c r="P6" s="650"/>
      <c r="Q6" s="650"/>
      <c r="R6" s="650"/>
      <c r="S6" s="650" t="str">
        <f>IF(('EPC-objekt 2'!$V$86&lt;&gt;""),('EPC-objekt 2'!$N$7),"----------------------------------------------------")</f>
        <v>----------------------------------------------------</v>
      </c>
      <c r="T6" s="650"/>
      <c r="U6" s="650"/>
      <c r="V6" s="650"/>
      <c r="W6" s="650"/>
      <c r="X6" s="650"/>
      <c r="Y6" s="650"/>
      <c r="Z6" s="316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20.100000000000001" customHeight="1" x14ac:dyDescent="0.25">
      <c r="A7" s="315" t="s">
        <v>5</v>
      </c>
      <c r="B7" s="649" t="str">
        <f>IF(('EPC-objekt 3'!$V$86&lt;&gt;""),('EPC-objekt 3'!$B$5),"----------------------------------------------------")</f>
        <v>----------------------------------------------------</v>
      </c>
      <c r="C7" s="649"/>
      <c r="D7" s="649"/>
      <c r="E7" s="649"/>
      <c r="F7" s="649"/>
      <c r="G7" s="649"/>
      <c r="H7" s="649"/>
      <c r="I7" s="649"/>
      <c r="J7" s="649"/>
      <c r="K7" s="650" t="str">
        <f>IF(('EPC-objekt 3'!$V$86&lt;&gt;""),('EPC-objekt 3'!$D$7),"----------------------------------------------------")</f>
        <v>----------------------------------------------------</v>
      </c>
      <c r="L7" s="650"/>
      <c r="M7" s="650"/>
      <c r="N7" s="650"/>
      <c r="O7" s="650"/>
      <c r="P7" s="650"/>
      <c r="Q7" s="650"/>
      <c r="R7" s="650"/>
      <c r="S7" s="650" t="str">
        <f>IF(('EPC-objekt 3'!$V$86&lt;&gt;""),('EPC-objekt 3'!$N$7),"----------------------------------------------------")</f>
        <v>----------------------------------------------------</v>
      </c>
      <c r="T7" s="650"/>
      <c r="U7" s="650"/>
      <c r="V7" s="650"/>
      <c r="W7" s="650"/>
      <c r="X7" s="650"/>
      <c r="Y7" s="650"/>
      <c r="Z7" s="316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20.100000000000001" customHeight="1" x14ac:dyDescent="0.25">
      <c r="A8" s="315" t="s">
        <v>46</v>
      </c>
      <c r="B8" s="649" t="str">
        <f>IF(('EPC-objekt 4'!$V$86&lt;&gt;""),('EPC-objekt 4'!$B$5),"----------------------------------------------------")</f>
        <v>----------------------------------------------------</v>
      </c>
      <c r="C8" s="649"/>
      <c r="D8" s="649"/>
      <c r="E8" s="649"/>
      <c r="F8" s="649"/>
      <c r="G8" s="649"/>
      <c r="H8" s="649"/>
      <c r="I8" s="649"/>
      <c r="J8" s="649"/>
      <c r="K8" s="650" t="str">
        <f>IF(('EPC-objekt 4'!$V$86&lt;&gt;""),('EPC-objekt 4'!$D$7),"----------------------------------------------------")</f>
        <v>----------------------------------------------------</v>
      </c>
      <c r="L8" s="650"/>
      <c r="M8" s="650"/>
      <c r="N8" s="650"/>
      <c r="O8" s="650"/>
      <c r="P8" s="650"/>
      <c r="Q8" s="650"/>
      <c r="R8" s="650"/>
      <c r="S8" s="650" t="str">
        <f>IF(('EPC-objekt 4'!$V$86&lt;&gt;""),('EPC-objekt 4'!$N$7),"----------------------------------------------------")</f>
        <v>----------------------------------------------------</v>
      </c>
      <c r="T8" s="650"/>
      <c r="U8" s="650"/>
      <c r="V8" s="650"/>
      <c r="W8" s="650"/>
      <c r="X8" s="650"/>
      <c r="Y8" s="650"/>
      <c r="Z8" s="316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20.100000000000001" customHeight="1" x14ac:dyDescent="0.25">
      <c r="A9" s="315" t="s">
        <v>47</v>
      </c>
      <c r="B9" s="649" t="str">
        <f>IF(('EPC-objekt 5'!$V$86&lt;&gt;""),('EPC-objekt 5'!$B$5),"----------------------------------------------------")</f>
        <v>----------------------------------------------------</v>
      </c>
      <c r="C9" s="649"/>
      <c r="D9" s="649"/>
      <c r="E9" s="649"/>
      <c r="F9" s="649"/>
      <c r="G9" s="649"/>
      <c r="H9" s="649"/>
      <c r="I9" s="649"/>
      <c r="J9" s="649"/>
      <c r="K9" s="650" t="str">
        <f>IF(('EPC-objekt 5'!$V$86&lt;&gt;""),('EPC-objekt 5'!$D$7),"----------------------------------------------------")</f>
        <v>----------------------------------------------------</v>
      </c>
      <c r="L9" s="650"/>
      <c r="M9" s="650"/>
      <c r="N9" s="650"/>
      <c r="O9" s="650"/>
      <c r="P9" s="650"/>
      <c r="Q9" s="650"/>
      <c r="R9" s="650"/>
      <c r="S9" s="650" t="str">
        <f>IF(('EPC-objekt 5'!$V$86&lt;&gt;""),('EPC-objekt 5'!$N$7),"----------------------------------------------------")</f>
        <v>----------------------------------------------------</v>
      </c>
      <c r="T9" s="650"/>
      <c r="U9" s="650"/>
      <c r="V9" s="650"/>
      <c r="W9" s="650"/>
      <c r="X9" s="650"/>
      <c r="Y9" s="650"/>
      <c r="Z9" s="316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20.100000000000001" customHeight="1" x14ac:dyDescent="0.25">
      <c r="A10" s="315" t="s">
        <v>48</v>
      </c>
      <c r="B10" s="649" t="str">
        <f>IF(('EPC-objekt 6'!$V$86&lt;&gt;""),('EPC-objekt 6'!$B$5),"----------------------------------------------------")</f>
        <v>----------------------------------------------------</v>
      </c>
      <c r="C10" s="649"/>
      <c r="D10" s="649"/>
      <c r="E10" s="649"/>
      <c r="F10" s="649"/>
      <c r="G10" s="649"/>
      <c r="H10" s="649"/>
      <c r="I10" s="649"/>
      <c r="J10" s="649"/>
      <c r="K10" s="650" t="str">
        <f>IF(('EPC-objekt 6'!$V$86&lt;&gt;""),('EPC-objekt 6'!$D$7),"----------------------------------------------------")</f>
        <v>----------------------------------------------------</v>
      </c>
      <c r="L10" s="650"/>
      <c r="M10" s="650"/>
      <c r="N10" s="650"/>
      <c r="O10" s="650"/>
      <c r="P10" s="650"/>
      <c r="Q10" s="650"/>
      <c r="R10" s="650"/>
      <c r="S10" s="650" t="str">
        <f>IF(('EPC-objekt 6'!$V$86&lt;&gt;""),('EPC-objekt 6'!$N$7),"----------------------------------------------------")</f>
        <v>----------------------------------------------------</v>
      </c>
      <c r="T10" s="650"/>
      <c r="U10" s="650"/>
      <c r="V10" s="650"/>
      <c r="W10" s="650"/>
      <c r="X10" s="650"/>
      <c r="Y10" s="650"/>
      <c r="Z10" s="316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20.100000000000001" customHeight="1" x14ac:dyDescent="0.25">
      <c r="A11" s="315" t="s">
        <v>49</v>
      </c>
      <c r="B11" s="649" t="str">
        <f>IF(('EPC-objekt 7'!$V$86&lt;&gt;""),('EPC-objekt 7'!$B$5),"----------------------------------------------------")</f>
        <v>----------------------------------------------------</v>
      </c>
      <c r="C11" s="649"/>
      <c r="D11" s="649"/>
      <c r="E11" s="649"/>
      <c r="F11" s="649"/>
      <c r="G11" s="649"/>
      <c r="H11" s="649"/>
      <c r="I11" s="649"/>
      <c r="J11" s="649"/>
      <c r="K11" s="650" t="str">
        <f>IF(('EPC-objekt 7'!$V$86&lt;&gt;""),('EPC-objekt 7'!$D$7),"----------------------------------------------------")</f>
        <v>----------------------------------------------------</v>
      </c>
      <c r="L11" s="650"/>
      <c r="M11" s="650"/>
      <c r="N11" s="650"/>
      <c r="O11" s="650"/>
      <c r="P11" s="650"/>
      <c r="Q11" s="650"/>
      <c r="R11" s="650"/>
      <c r="S11" s="650" t="str">
        <f>IF(('EPC-objekt 7'!$V$86&lt;&gt;""),('EPC-objekt 7'!$N$7),"----------------------------------------------------")</f>
        <v>----------------------------------------------------</v>
      </c>
      <c r="T11" s="650"/>
      <c r="U11" s="650"/>
      <c r="V11" s="650"/>
      <c r="W11" s="650"/>
      <c r="X11" s="650"/>
      <c r="Y11" s="650"/>
      <c r="Z11" s="316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20.100000000000001" customHeight="1" x14ac:dyDescent="0.25">
      <c r="A12" s="315" t="s">
        <v>50</v>
      </c>
      <c r="B12" s="649" t="str">
        <f>IF(('EPC-objekt 8'!$V$86&lt;&gt;""),('EPC-objekt 8'!$B$5),"----------------------------------------------------")</f>
        <v>----------------------------------------------------</v>
      </c>
      <c r="C12" s="649"/>
      <c r="D12" s="649"/>
      <c r="E12" s="649"/>
      <c r="F12" s="649"/>
      <c r="G12" s="649"/>
      <c r="H12" s="649"/>
      <c r="I12" s="649"/>
      <c r="J12" s="649"/>
      <c r="K12" s="650" t="str">
        <f>IF(('EPC-objekt 8'!$V$86&lt;&gt;""),('EPC-objekt 8'!$D$7),"----------------------------------------------------")</f>
        <v>----------------------------------------------------</v>
      </c>
      <c r="L12" s="650"/>
      <c r="M12" s="650"/>
      <c r="N12" s="650"/>
      <c r="O12" s="650"/>
      <c r="P12" s="650"/>
      <c r="Q12" s="650"/>
      <c r="R12" s="650"/>
      <c r="S12" s="650" t="str">
        <f>IF(('EPC-objekt 8'!$V$86&lt;&gt;""),('EPC-objekt 8'!$N$7),"----------------------------------------------------")</f>
        <v>----------------------------------------------------</v>
      </c>
      <c r="T12" s="650"/>
      <c r="U12" s="650"/>
      <c r="V12" s="650"/>
      <c r="W12" s="650"/>
      <c r="X12" s="650"/>
      <c r="Y12" s="650"/>
      <c r="Z12" s="316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20.100000000000001" customHeight="1" x14ac:dyDescent="0.25">
      <c r="A13" s="315" t="s">
        <v>51</v>
      </c>
      <c r="B13" s="649" t="str">
        <f>IF(('EPC-objekt 9'!$V$86&lt;&gt;""),('EPC-objekt 9'!$B$5),"----------------------------------------------------")</f>
        <v>----------------------------------------------------</v>
      </c>
      <c r="C13" s="649"/>
      <c r="D13" s="649"/>
      <c r="E13" s="649"/>
      <c r="F13" s="649"/>
      <c r="G13" s="649"/>
      <c r="H13" s="649"/>
      <c r="I13" s="649"/>
      <c r="J13" s="649"/>
      <c r="K13" s="650" t="str">
        <f>IF(('EPC-objekt 9'!$V$86&lt;&gt;""),('EPC-objekt 9'!$D$7),"----------------------------------------------------")</f>
        <v>----------------------------------------------------</v>
      </c>
      <c r="L13" s="650"/>
      <c r="M13" s="650"/>
      <c r="N13" s="650"/>
      <c r="O13" s="650"/>
      <c r="P13" s="650"/>
      <c r="Q13" s="650"/>
      <c r="R13" s="650"/>
      <c r="S13" s="650" t="str">
        <f>IF(('EPC-objekt 9'!$V$86&lt;&gt;""),('EPC-objekt 9'!$N$7),"----------------------------------------------------")</f>
        <v>----------------------------------------------------</v>
      </c>
      <c r="T13" s="650"/>
      <c r="U13" s="650"/>
      <c r="V13" s="650"/>
      <c r="W13" s="650"/>
      <c r="X13" s="650"/>
      <c r="Y13" s="650"/>
      <c r="Z13" s="316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20.100000000000001" customHeight="1" x14ac:dyDescent="0.25">
      <c r="A14" s="315" t="s">
        <v>52</v>
      </c>
      <c r="B14" s="649" t="str">
        <f>IF(('EPC-objekt 10'!$V$86&lt;&gt;""),('EPC-objekt 10'!$B$5),"----------------------------------------------------")</f>
        <v>----------------------------------------------------</v>
      </c>
      <c r="C14" s="649"/>
      <c r="D14" s="649"/>
      <c r="E14" s="649"/>
      <c r="F14" s="649"/>
      <c r="G14" s="649"/>
      <c r="H14" s="649"/>
      <c r="I14" s="649"/>
      <c r="J14" s="649"/>
      <c r="K14" s="650" t="str">
        <f>IF(('EPC-objekt 10'!$V$86&lt;&gt;""),('EPC-objekt 10'!$D$7),"----------------------------------------------------")</f>
        <v>----------------------------------------------------</v>
      </c>
      <c r="L14" s="650"/>
      <c r="M14" s="650"/>
      <c r="N14" s="650"/>
      <c r="O14" s="650"/>
      <c r="P14" s="650"/>
      <c r="Q14" s="650"/>
      <c r="R14" s="650"/>
      <c r="S14" s="650" t="str">
        <f>IF(('EPC-objekt 10'!$V$86&lt;&gt;""),('EPC-objekt 10'!$N$7),"----------------------------------------------------")</f>
        <v>----------------------------------------------------</v>
      </c>
      <c r="T14" s="650"/>
      <c r="U14" s="650"/>
      <c r="V14" s="650"/>
      <c r="W14" s="650"/>
      <c r="X14" s="650"/>
      <c r="Y14" s="650"/>
      <c r="Z14" s="316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20.100000000000001" customHeight="1" x14ac:dyDescent="0.25">
      <c r="A15" s="315" t="s">
        <v>53</v>
      </c>
      <c r="B15" s="649" t="str">
        <f>IF(('EPC-objekt 11'!$V$86&lt;&gt;""),('EPC-objekt 11'!$B$5),"----------------------------------------------------")</f>
        <v>----------------------------------------------------</v>
      </c>
      <c r="C15" s="649"/>
      <c r="D15" s="649"/>
      <c r="E15" s="649"/>
      <c r="F15" s="649"/>
      <c r="G15" s="649"/>
      <c r="H15" s="649"/>
      <c r="I15" s="649"/>
      <c r="J15" s="649"/>
      <c r="K15" s="650" t="str">
        <f>IF(('EPC-objekt 11'!$V$86&lt;&gt;""),('EPC-objekt 11'!$D$7),"----------------------------------------------------")</f>
        <v>----------------------------------------------------</v>
      </c>
      <c r="L15" s="650"/>
      <c r="M15" s="650"/>
      <c r="N15" s="650"/>
      <c r="O15" s="650"/>
      <c r="P15" s="650"/>
      <c r="Q15" s="650"/>
      <c r="R15" s="650"/>
      <c r="S15" s="650" t="str">
        <f>IF(('EPC-objekt 11'!$V$86&lt;&gt;""),('EPC-objekt 11'!$N$7),"----------------------------------------------------")</f>
        <v>----------------------------------------------------</v>
      </c>
      <c r="T15" s="650"/>
      <c r="U15" s="650"/>
      <c r="V15" s="650"/>
      <c r="W15" s="650"/>
      <c r="X15" s="650"/>
      <c r="Y15" s="650"/>
      <c r="Z15" s="316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20.100000000000001" customHeight="1" x14ac:dyDescent="0.25">
      <c r="A16" s="315" t="s">
        <v>54</v>
      </c>
      <c r="B16" s="649" t="str">
        <f>IF(('EPC-objekt 12'!$V$86&lt;&gt;""),('EPC-objekt 12'!$B$5),"----------------------------------------------------")</f>
        <v>----------------------------------------------------</v>
      </c>
      <c r="C16" s="649"/>
      <c r="D16" s="649"/>
      <c r="E16" s="649"/>
      <c r="F16" s="649"/>
      <c r="G16" s="649"/>
      <c r="H16" s="649"/>
      <c r="I16" s="649"/>
      <c r="J16" s="649"/>
      <c r="K16" s="650" t="str">
        <f>IF(('EPC-objekt 12'!$V$86&lt;&gt;""),('EPC-objekt 12'!$D$7),"----------------------------------------------------")</f>
        <v>----------------------------------------------------</v>
      </c>
      <c r="L16" s="650"/>
      <c r="M16" s="650"/>
      <c r="N16" s="650"/>
      <c r="O16" s="650"/>
      <c r="P16" s="650"/>
      <c r="Q16" s="650"/>
      <c r="R16" s="650"/>
      <c r="S16" s="650" t="str">
        <f>IF(('EPC-objekt 12'!$V$86&lt;&gt;""),('EPC-objekt 12'!$N$7),"----------------------------------------------------")</f>
        <v>----------------------------------------------------</v>
      </c>
      <c r="T16" s="650"/>
      <c r="U16" s="650"/>
      <c r="V16" s="650"/>
      <c r="W16" s="650"/>
      <c r="X16" s="650"/>
      <c r="Y16" s="650"/>
      <c r="Z16" s="316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20.100000000000001" customHeight="1" x14ac:dyDescent="0.25">
      <c r="A17" s="315" t="s">
        <v>55</v>
      </c>
      <c r="B17" s="649" t="str">
        <f>IF(('EPC-objekt 13'!$V$86&lt;&gt;""),('EPC-objekt 13'!$B$5),"----------------------------------------------------")</f>
        <v>----------------------------------------------------</v>
      </c>
      <c r="C17" s="649"/>
      <c r="D17" s="649"/>
      <c r="E17" s="649"/>
      <c r="F17" s="649"/>
      <c r="G17" s="649"/>
      <c r="H17" s="649"/>
      <c r="I17" s="649"/>
      <c r="J17" s="649"/>
      <c r="K17" s="650" t="str">
        <f>IF(('EPC-objekt 13'!$V$86&lt;&gt;""),('EPC-objekt 13'!$D$7),"----------------------------------------------------")</f>
        <v>----------------------------------------------------</v>
      </c>
      <c r="L17" s="650"/>
      <c r="M17" s="650"/>
      <c r="N17" s="650"/>
      <c r="O17" s="650"/>
      <c r="P17" s="650"/>
      <c r="Q17" s="650"/>
      <c r="R17" s="650"/>
      <c r="S17" s="650" t="str">
        <f>IF(('EPC-objekt 13'!$V$86&lt;&gt;""),('EPC-objekt 13'!$N$7),"----------------------------------------------------")</f>
        <v>----------------------------------------------------</v>
      </c>
      <c r="T17" s="650"/>
      <c r="U17" s="650"/>
      <c r="V17" s="650"/>
      <c r="W17" s="650"/>
      <c r="X17" s="650"/>
      <c r="Y17" s="650"/>
      <c r="Z17" s="316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20.100000000000001" customHeight="1" x14ac:dyDescent="0.25">
      <c r="A18" s="315" t="s">
        <v>56</v>
      </c>
      <c r="B18" s="649" t="str">
        <f>IF(('EPC-objekt 14'!$V$86&lt;&gt;""),('EPC-objekt 14'!$B$5),"----------------------------------------------------")</f>
        <v>----------------------------------------------------</v>
      </c>
      <c r="C18" s="649"/>
      <c r="D18" s="649"/>
      <c r="E18" s="649"/>
      <c r="F18" s="649"/>
      <c r="G18" s="649"/>
      <c r="H18" s="649"/>
      <c r="I18" s="649"/>
      <c r="J18" s="649"/>
      <c r="K18" s="650" t="str">
        <f>IF(('EPC-objekt 14'!$V$86&lt;&gt;""),('EPC-objekt 14'!$D$7),"----------------------------------------------------")</f>
        <v>----------------------------------------------------</v>
      </c>
      <c r="L18" s="650"/>
      <c r="M18" s="650"/>
      <c r="N18" s="650"/>
      <c r="O18" s="650"/>
      <c r="P18" s="650"/>
      <c r="Q18" s="650"/>
      <c r="R18" s="650"/>
      <c r="S18" s="650" t="str">
        <f>IF(('EPC-objekt 14'!$V$86&lt;&gt;""),('EPC-objekt 14'!$N$7),"----------------------------------------------------")</f>
        <v>----------------------------------------------------</v>
      </c>
      <c r="T18" s="650"/>
      <c r="U18" s="650"/>
      <c r="V18" s="650"/>
      <c r="W18" s="650"/>
      <c r="X18" s="650"/>
      <c r="Y18" s="650"/>
      <c r="Z18" s="316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20.100000000000001" customHeight="1" x14ac:dyDescent="0.25">
      <c r="A19" s="315" t="s">
        <v>57</v>
      </c>
      <c r="B19" s="649" t="str">
        <f>IF(('EPC-objekt 15'!V86&lt;&gt;""),('EPC-objekt 15'!$B$5),"----------------------------------------------------")</f>
        <v>----------------------------------------------------</v>
      </c>
      <c r="C19" s="649"/>
      <c r="D19" s="649"/>
      <c r="E19" s="649"/>
      <c r="F19" s="649"/>
      <c r="G19" s="649"/>
      <c r="H19" s="649"/>
      <c r="I19" s="649"/>
      <c r="J19" s="649"/>
      <c r="K19" s="650" t="str">
        <f>IF(('EPC-objekt 15'!$V$86&lt;&gt;""),('EPC-objekt 15'!$D$7),"----------------------------------------------------")</f>
        <v>----------------------------------------------------</v>
      </c>
      <c r="L19" s="650"/>
      <c r="M19" s="650"/>
      <c r="N19" s="650"/>
      <c r="O19" s="650"/>
      <c r="P19" s="650"/>
      <c r="Q19" s="650"/>
      <c r="R19" s="650"/>
      <c r="S19" s="650" t="str">
        <f>IF(('EPC-objekt 15'!$V$86&lt;&gt;""),('EPC-objekt 15'!$N$7),"----------------------------------------------------")</f>
        <v>----------------------------------------------------</v>
      </c>
      <c r="T19" s="650"/>
      <c r="U19" s="650"/>
      <c r="V19" s="650"/>
      <c r="W19" s="650"/>
      <c r="X19" s="650"/>
      <c r="Y19" s="650"/>
      <c r="Z19" s="316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4.25" customHeight="1" x14ac:dyDescent="0.25">
      <c r="A20" s="264"/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1"/>
      <c r="AB20" s="1"/>
      <c r="AC20" s="1"/>
      <c r="AD20" s="1"/>
      <c r="AE20" s="1"/>
      <c r="AF20" s="1"/>
      <c r="AG20" s="1"/>
      <c r="AH20" s="1"/>
      <c r="AI20" s="1"/>
    </row>
    <row r="21" spans="1:37" ht="14.25" customHeight="1" x14ac:dyDescent="0.25">
      <c r="A21" s="264"/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1"/>
      <c r="AB21" s="1"/>
      <c r="AC21" s="1"/>
      <c r="AD21" s="1"/>
      <c r="AE21" s="1"/>
      <c r="AF21" s="1"/>
      <c r="AG21" s="1"/>
      <c r="AH21" s="1"/>
      <c r="AI21" s="1"/>
    </row>
    <row r="22" spans="1:37" ht="14.25" customHeight="1" x14ac:dyDescent="0.25">
      <c r="A22" s="264"/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1"/>
      <c r="AB22" s="1"/>
      <c r="AC22" s="1"/>
      <c r="AD22" s="1"/>
      <c r="AE22" s="1"/>
      <c r="AF22" s="1"/>
      <c r="AG22" s="1"/>
      <c r="AH22" s="1"/>
      <c r="AI22" s="1"/>
    </row>
    <row r="23" spans="1:37" ht="14.25" customHeight="1" x14ac:dyDescent="0.25">
      <c r="A23" s="264"/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1"/>
      <c r="AB23" s="1"/>
      <c r="AC23" s="1"/>
      <c r="AD23" s="1"/>
      <c r="AE23" s="1"/>
      <c r="AF23" s="1"/>
      <c r="AG23" s="1"/>
      <c r="AH23" s="1"/>
      <c r="AI23" s="1"/>
    </row>
    <row r="24" spans="1:37" ht="14.25" customHeight="1" x14ac:dyDescent="0.2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264"/>
      <c r="AA24" s="1"/>
      <c r="AB24" s="1"/>
      <c r="AC24" s="1"/>
      <c r="AD24" s="1"/>
      <c r="AE24" s="1"/>
      <c r="AF24" s="1"/>
      <c r="AG24" s="1"/>
      <c r="AH24" s="1"/>
      <c r="AI24" s="1"/>
    </row>
    <row r="25" spans="1:37" ht="14.25" customHeight="1" x14ac:dyDescent="0.25">
      <c r="A25" s="264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264"/>
      <c r="S25" s="264"/>
      <c r="T25" s="264"/>
      <c r="U25" s="264"/>
      <c r="V25" s="264"/>
      <c r="W25" s="264"/>
      <c r="X25" s="264"/>
      <c r="Y25" s="264"/>
      <c r="Z25" s="264"/>
      <c r="AA25" s="1"/>
      <c r="AB25" s="1"/>
      <c r="AC25" s="1"/>
      <c r="AD25" s="1"/>
      <c r="AE25" s="1"/>
      <c r="AF25" s="1"/>
      <c r="AG25" s="1"/>
      <c r="AH25" s="1"/>
      <c r="AI25" s="1"/>
    </row>
    <row r="26" spans="1:37" ht="14.25" customHeight="1" x14ac:dyDescent="0.25">
      <c r="A26" s="264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4"/>
      <c r="Z26" s="264"/>
      <c r="AA26" s="1"/>
      <c r="AB26" s="1"/>
      <c r="AC26" s="1"/>
      <c r="AD26" s="1"/>
      <c r="AE26" s="1"/>
      <c r="AF26" s="1"/>
      <c r="AG26" s="1"/>
      <c r="AH26" s="1"/>
      <c r="AI26" s="1"/>
    </row>
    <row r="27" spans="1:37" ht="14.25" customHeight="1" x14ac:dyDescent="0.25">
      <c r="A27" s="264"/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4"/>
      <c r="V27" s="264"/>
      <c r="W27" s="264"/>
      <c r="X27" s="264"/>
      <c r="Y27" s="264"/>
      <c r="Z27" s="264"/>
      <c r="AA27" s="1"/>
      <c r="AB27" s="1"/>
      <c r="AC27" s="1"/>
      <c r="AD27" s="1"/>
      <c r="AE27" s="1"/>
      <c r="AF27" s="1"/>
      <c r="AG27" s="1"/>
      <c r="AH27" s="1"/>
      <c r="AI27" s="1"/>
    </row>
    <row r="28" spans="1:37" ht="14.25" customHeight="1" x14ac:dyDescent="0.25">
      <c r="A28" s="264"/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1"/>
      <c r="AB28" s="1"/>
      <c r="AC28" s="1"/>
      <c r="AD28" s="1"/>
      <c r="AE28" s="1"/>
      <c r="AF28" s="1"/>
      <c r="AG28" s="1"/>
      <c r="AH28" s="1"/>
      <c r="AI28" s="1"/>
    </row>
    <row r="29" spans="1:37" ht="14.25" customHeight="1" x14ac:dyDescent="0.25">
      <c r="A29" s="264"/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  <c r="T29" s="264"/>
      <c r="U29" s="264"/>
      <c r="V29" s="264"/>
      <c r="W29" s="264"/>
      <c r="X29" s="264"/>
      <c r="Y29" s="264"/>
      <c r="Z29" s="264"/>
      <c r="AA29" s="1"/>
      <c r="AB29" s="1"/>
      <c r="AC29" s="1"/>
      <c r="AD29" s="1"/>
      <c r="AE29" s="1"/>
      <c r="AF29" s="1"/>
      <c r="AG29" s="1"/>
      <c r="AH29" s="1"/>
      <c r="AI29" s="1"/>
    </row>
    <row r="30" spans="1:37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7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7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</sheetData>
  <sheetProtection algorithmName="SHA-512" hashValue="AeO9GssPeMKjCggNDGGhoQKpf+8hGYj+ycgIvCJu58OwV7zAt2Xc3aQOiy/7Q/P2+UkjH1SgPMP+ErJroyNllQ==" saltValue="0mWVAqZEgna2ds7Dzf+x7Q==" spinCount="100000" sheet="1" objects="1" scenarios="1"/>
  <mergeCells count="51">
    <mergeCell ref="K6:R6"/>
    <mergeCell ref="K7:R7"/>
    <mergeCell ref="K8:R8"/>
    <mergeCell ref="K9:R9"/>
    <mergeCell ref="K10:R10"/>
    <mergeCell ref="K17:R17"/>
    <mergeCell ref="K18:R18"/>
    <mergeCell ref="K19:R19"/>
    <mergeCell ref="S16:Y16"/>
    <mergeCell ref="K11:R11"/>
    <mergeCell ref="K12:R12"/>
    <mergeCell ref="K13:R13"/>
    <mergeCell ref="K14:R14"/>
    <mergeCell ref="K15:R15"/>
    <mergeCell ref="A1:Y1"/>
    <mergeCell ref="A2:Y2"/>
    <mergeCell ref="B7:J7"/>
    <mergeCell ref="B8:J8"/>
    <mergeCell ref="B9:J9"/>
    <mergeCell ref="K3:X3"/>
    <mergeCell ref="B5:J5"/>
    <mergeCell ref="K4:R4"/>
    <mergeCell ref="S4:Y4"/>
    <mergeCell ref="B4:J4"/>
    <mergeCell ref="K5:R5"/>
    <mergeCell ref="S5:Y5"/>
    <mergeCell ref="B6:J6"/>
    <mergeCell ref="S6:Y6"/>
    <mergeCell ref="S7:Y7"/>
    <mergeCell ref="S8:Y8"/>
    <mergeCell ref="S9:Y9"/>
    <mergeCell ref="B10:J10"/>
    <mergeCell ref="B11:J11"/>
    <mergeCell ref="B12:J12"/>
    <mergeCell ref="B13:J13"/>
    <mergeCell ref="B19:J19"/>
    <mergeCell ref="S19:Y19"/>
    <mergeCell ref="B14:J14"/>
    <mergeCell ref="S10:Y10"/>
    <mergeCell ref="S15:Y15"/>
    <mergeCell ref="S11:Y11"/>
    <mergeCell ref="S12:Y12"/>
    <mergeCell ref="S13:Y13"/>
    <mergeCell ref="S14:Y14"/>
    <mergeCell ref="B15:J15"/>
    <mergeCell ref="B16:J16"/>
    <mergeCell ref="B17:J17"/>
    <mergeCell ref="S17:Y17"/>
    <mergeCell ref="S18:Y18"/>
    <mergeCell ref="B18:J18"/>
    <mergeCell ref="K16:R16"/>
  </mergeCells>
  <pageMargins left="0.70866141732283472" right="0.70866141732283472" top="0.74803149606299213" bottom="0.74803149606299213" header="0" footer="0"/>
  <pageSetup paperSize="9" scale="89" fitToHeight="0" orientation="portrait" r:id="rId1"/>
  <headerFooter>
    <oddHeader>&amp;L&amp;G</oddHeader>
    <oddFooter>&amp;Lverze šablony 1.0&amp;C&amp;P.</oddFooter>
    <firstHeader>&amp;L&amp;G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926"/>
  <sheetViews>
    <sheetView showGridLines="0" zoomScaleNormal="100" workbookViewId="0">
      <selection activeCell="AA12" sqref="AA12"/>
    </sheetView>
  </sheetViews>
  <sheetFormatPr defaultColWidth="14.42578125" defaultRowHeight="15" customHeight="1" x14ac:dyDescent="0.25"/>
  <cols>
    <col min="1" max="1" width="8.42578125" customWidth="1"/>
    <col min="2" max="2" width="3.7109375" customWidth="1"/>
    <col min="3" max="4" width="2" customWidth="1"/>
    <col min="5" max="9" width="3.7109375" customWidth="1"/>
    <col min="10" max="10" width="39" customWidth="1"/>
    <col min="11" max="16" width="3.7109375" customWidth="1"/>
    <col min="17" max="17" width="7.7109375" customWidth="1"/>
    <col min="18" max="19" width="3.7109375" customWidth="1"/>
    <col min="20" max="20" width="29.42578125" hidden="1" customWidth="1"/>
    <col min="21" max="27" width="3.7109375" customWidth="1"/>
  </cols>
  <sheetData>
    <row r="1" spans="1:29" ht="25.9" customHeight="1" x14ac:dyDescent="0.3">
      <c r="A1" s="485" t="s">
        <v>174</v>
      </c>
      <c r="B1" s="486"/>
      <c r="C1" s="486"/>
      <c r="D1" s="486"/>
      <c r="E1" s="486"/>
      <c r="F1" s="486"/>
      <c r="G1" s="486"/>
      <c r="H1" s="486"/>
      <c r="I1" s="486"/>
      <c r="J1" s="486"/>
      <c r="K1" s="486"/>
      <c r="L1" s="486"/>
      <c r="M1" s="486"/>
      <c r="N1" s="486"/>
      <c r="O1" s="486"/>
      <c r="P1" s="486"/>
      <c r="Q1" s="486"/>
      <c r="R1" s="352"/>
      <c r="S1" s="339"/>
      <c r="T1" s="1"/>
      <c r="U1" s="1"/>
      <c r="V1" s="1"/>
      <c r="W1" s="1"/>
      <c r="X1" s="1"/>
      <c r="Y1" s="1"/>
      <c r="Z1" s="1"/>
      <c r="AA1" s="1"/>
    </row>
    <row r="2" spans="1:29" ht="22.15" customHeight="1" x14ac:dyDescent="0.25">
      <c r="A2" s="353"/>
      <c r="B2" s="354"/>
      <c r="C2" s="354"/>
      <c r="D2" s="354"/>
      <c r="E2" s="355"/>
      <c r="F2" s="356" t="s">
        <v>127</v>
      </c>
      <c r="G2" s="354"/>
      <c r="H2" s="354"/>
      <c r="I2" s="354"/>
      <c r="J2" s="354"/>
      <c r="K2" s="354"/>
      <c r="L2" s="354"/>
      <c r="M2" s="354"/>
      <c r="N2" s="354"/>
      <c r="O2" s="354"/>
      <c r="P2" s="354"/>
      <c r="Q2" s="354"/>
      <c r="R2" s="333"/>
      <c r="S2" s="341"/>
      <c r="T2" s="1"/>
      <c r="U2" s="1"/>
      <c r="V2" s="1"/>
      <c r="W2" s="1"/>
      <c r="X2" s="1"/>
      <c r="Y2" s="1"/>
      <c r="Z2" s="1"/>
      <c r="AA2" s="1"/>
    </row>
    <row r="3" spans="1:29" ht="18" customHeight="1" x14ac:dyDescent="0.25">
      <c r="A3" s="353"/>
      <c r="B3" s="357" t="s">
        <v>0</v>
      </c>
      <c r="C3" s="358" t="s">
        <v>6</v>
      </c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4"/>
      <c r="P3" s="354"/>
      <c r="Q3" s="354"/>
      <c r="R3" s="333"/>
      <c r="S3" s="341"/>
      <c r="T3" s="1"/>
      <c r="U3" s="1"/>
      <c r="V3" s="1"/>
      <c r="W3" s="1"/>
      <c r="X3" s="1"/>
      <c r="Y3" s="1"/>
      <c r="Z3" s="1"/>
      <c r="AA3" s="1"/>
    </row>
    <row r="4" spans="1:29" ht="21" customHeight="1" thickBot="1" x14ac:dyDescent="0.3">
      <c r="A4" s="353"/>
      <c r="B4" s="107" t="s">
        <v>7</v>
      </c>
      <c r="C4" s="358"/>
      <c r="D4" s="333"/>
      <c r="E4" s="333"/>
      <c r="F4" s="333"/>
      <c r="G4" s="333"/>
      <c r="H4" s="333"/>
      <c r="I4" s="333"/>
      <c r="J4" s="333"/>
      <c r="K4" s="359"/>
      <c r="L4" s="107" t="s">
        <v>69</v>
      </c>
      <c r="M4" s="354"/>
      <c r="N4" s="354"/>
      <c r="O4" s="354"/>
      <c r="P4" s="354"/>
      <c r="Q4" s="354"/>
      <c r="R4" s="333"/>
      <c r="S4" s="341"/>
      <c r="T4" s="1"/>
      <c r="U4" s="1"/>
      <c r="V4" s="1"/>
      <c r="W4" s="1"/>
      <c r="X4" s="1"/>
      <c r="Y4" s="1"/>
      <c r="Z4" s="1"/>
      <c r="AA4" s="1"/>
    </row>
    <row r="5" spans="1:29" ht="30.6" customHeight="1" thickBot="1" x14ac:dyDescent="0.3">
      <c r="A5" s="360"/>
      <c r="B5" s="487">
        <f>'úvodní list přílohy'!B7</f>
        <v>0</v>
      </c>
      <c r="C5" s="488"/>
      <c r="D5" s="488"/>
      <c r="E5" s="488"/>
      <c r="F5" s="488"/>
      <c r="G5" s="488"/>
      <c r="H5" s="488"/>
      <c r="I5" s="488"/>
      <c r="J5" s="489"/>
      <c r="K5" s="176"/>
      <c r="L5" s="490">
        <f>'úvodní list přílohy'!U7</f>
        <v>0</v>
      </c>
      <c r="M5" s="488"/>
      <c r="N5" s="488"/>
      <c r="O5" s="488"/>
      <c r="P5" s="489"/>
      <c r="Q5" s="333"/>
      <c r="R5" s="333"/>
      <c r="S5" s="341"/>
      <c r="T5" s="1"/>
      <c r="U5" s="1"/>
      <c r="V5" s="1"/>
      <c r="W5" s="1"/>
      <c r="X5" s="1"/>
      <c r="Y5" s="1"/>
      <c r="Z5" s="1"/>
      <c r="AA5" s="1"/>
    </row>
    <row r="6" spans="1:29" ht="17.649999999999999" hidden="1" customHeight="1" x14ac:dyDescent="0.25">
      <c r="A6" s="361"/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41"/>
      <c r="T6" s="1"/>
      <c r="U6" s="1"/>
      <c r="V6" s="1"/>
      <c r="W6" s="1"/>
      <c r="X6" s="1"/>
      <c r="Y6" s="1"/>
      <c r="Z6" s="1"/>
      <c r="AA6" s="1"/>
    </row>
    <row r="7" spans="1:29" ht="17.649999999999999" customHeight="1" x14ac:dyDescent="0.25">
      <c r="A7" s="361"/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41"/>
      <c r="T7" s="1"/>
      <c r="U7" s="1"/>
      <c r="V7" s="1"/>
      <c r="W7" s="1"/>
      <c r="X7" s="1"/>
      <c r="Y7" s="1"/>
      <c r="Z7" s="1"/>
      <c r="AA7" s="1"/>
    </row>
    <row r="8" spans="1:29" ht="17.649999999999999" customHeight="1" x14ac:dyDescent="0.25">
      <c r="A8" s="361"/>
      <c r="B8" s="107" t="s">
        <v>173</v>
      </c>
      <c r="C8" s="24"/>
      <c r="D8" s="24"/>
      <c r="E8" s="24"/>
      <c r="F8" s="24"/>
      <c r="G8" s="24"/>
      <c r="H8" s="24"/>
      <c r="I8" s="24"/>
      <c r="J8" s="24"/>
      <c r="K8" s="333"/>
      <c r="L8" s="333"/>
      <c r="M8" s="333"/>
      <c r="N8" s="333"/>
      <c r="O8" s="333"/>
      <c r="P8" s="333"/>
      <c r="Q8" s="333"/>
      <c r="R8" s="333"/>
      <c r="S8" s="341"/>
      <c r="T8" s="1"/>
      <c r="U8" s="1"/>
      <c r="V8" s="1"/>
      <c r="W8" s="1"/>
      <c r="X8" s="1"/>
      <c r="Y8" s="1"/>
      <c r="Z8" s="1"/>
      <c r="AA8" s="1"/>
    </row>
    <row r="9" spans="1:29" ht="28.5" customHeight="1" x14ac:dyDescent="0.25">
      <c r="A9" s="362" t="s">
        <v>44</v>
      </c>
      <c r="B9" s="484" t="s">
        <v>10</v>
      </c>
      <c r="C9" s="484"/>
      <c r="D9" s="484"/>
      <c r="E9" s="484"/>
      <c r="F9" s="484"/>
      <c r="G9" s="484"/>
      <c r="H9" s="484"/>
      <c r="I9" s="484"/>
      <c r="J9" s="484"/>
      <c r="K9" s="484" t="s">
        <v>39</v>
      </c>
      <c r="L9" s="484"/>
      <c r="M9" s="484"/>
      <c r="N9" s="484"/>
      <c r="O9" s="484"/>
      <c r="P9" s="484"/>
      <c r="Q9" s="484"/>
      <c r="R9" s="333"/>
      <c r="S9" s="34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20.100000000000001" customHeight="1" x14ac:dyDescent="0.25">
      <c r="A10" s="362" t="s">
        <v>0</v>
      </c>
      <c r="B10" s="484" t="str">
        <f>IF(('EPC-objekt 1'!$B$5&lt;&gt;""),('EPC-objekt 1'!$B$5),"---------------------------------------------------------------------------------------------------------------")</f>
        <v>---------------------------------------------------------------------------------------------------------------</v>
      </c>
      <c r="C10" s="484"/>
      <c r="D10" s="484"/>
      <c r="E10" s="484"/>
      <c r="F10" s="484"/>
      <c r="G10" s="484"/>
      <c r="H10" s="484"/>
      <c r="I10" s="484"/>
      <c r="J10" s="484"/>
      <c r="K10" s="336" t="str">
        <f>IF(('EPC-objekt 1'!$N$7&lt;&gt;""),('EPC-objekt 1'!$N$7),"----------------------------------------------------")</f>
        <v>----------------------------------------------------</v>
      </c>
      <c r="L10" s="336"/>
      <c r="M10" s="336"/>
      <c r="N10" s="336"/>
      <c r="O10" s="336"/>
      <c r="P10" s="336"/>
      <c r="Q10" s="336"/>
      <c r="R10" s="333"/>
      <c r="S10" s="34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20.100000000000001" customHeight="1" x14ac:dyDescent="0.25">
      <c r="A11" s="362" t="s">
        <v>8</v>
      </c>
      <c r="B11" s="484" t="str">
        <f>IF(('EPC-objekt 2'!$B$5&lt;&gt;""),('EPC-objekt 2'!$B$5),"---------------------------------------------------------------------------------------------------------------")</f>
        <v>---------------------------------------------------------------------------------------------------------------</v>
      </c>
      <c r="C11" s="484"/>
      <c r="D11" s="484"/>
      <c r="E11" s="484"/>
      <c r="F11" s="484"/>
      <c r="G11" s="484"/>
      <c r="H11" s="484"/>
      <c r="I11" s="484"/>
      <c r="J11" s="484"/>
      <c r="K11" s="336" t="str">
        <f>IF(('EPC-objekt 2'!$N$7&lt;&gt;""),('EPC-objekt 2'!$N$7),"----------------------------------------------------")</f>
        <v>----------------------------------------------------</v>
      </c>
      <c r="L11" s="336"/>
      <c r="M11" s="336"/>
      <c r="N11" s="336"/>
      <c r="O11" s="336"/>
      <c r="P11" s="336"/>
      <c r="Q11" s="336"/>
      <c r="R11" s="333"/>
      <c r="S11" s="34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20.100000000000001" customHeight="1" x14ac:dyDescent="0.25">
      <c r="A12" s="362" t="s">
        <v>5</v>
      </c>
      <c r="B12" s="484" t="str">
        <f>IF(('EPC-objekt 3'!$B$5&lt;&gt;""),('EPC-objekt 3'!$B$5),"---------------------------------------------------------------------------------------------------------------")</f>
        <v>---------------------------------------------------------------------------------------------------------------</v>
      </c>
      <c r="C12" s="484"/>
      <c r="D12" s="484"/>
      <c r="E12" s="484"/>
      <c r="F12" s="484"/>
      <c r="G12" s="484"/>
      <c r="H12" s="484"/>
      <c r="I12" s="484"/>
      <c r="J12" s="484"/>
      <c r="K12" s="336" t="str">
        <f>IF(('EPC-objekt 3'!$N$7&lt;&gt;""),('EPC-objekt 3'!$N$7),"----------------------------------------------------")</f>
        <v>----------------------------------------------------</v>
      </c>
      <c r="L12" s="336"/>
      <c r="M12" s="336"/>
      <c r="N12" s="336"/>
      <c r="O12" s="336"/>
      <c r="P12" s="336"/>
      <c r="Q12" s="336"/>
      <c r="R12" s="333"/>
      <c r="S12" s="34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20.100000000000001" customHeight="1" x14ac:dyDescent="0.25">
      <c r="A13" s="362" t="s">
        <v>46</v>
      </c>
      <c r="B13" s="484" t="str">
        <f>IF(('EPC-objekt 4'!$B$5&lt;&gt;""),('EPC-objekt 4'!$B$5),"---------------------------------------------------------------------------------------------------------------")</f>
        <v>---------------------------------------------------------------------------------------------------------------</v>
      </c>
      <c r="C13" s="484"/>
      <c r="D13" s="484"/>
      <c r="E13" s="484"/>
      <c r="F13" s="484"/>
      <c r="G13" s="484"/>
      <c r="H13" s="484"/>
      <c r="I13" s="484"/>
      <c r="J13" s="484"/>
      <c r="K13" s="336" t="str">
        <f>IF(('EPC-objekt 4'!$N$7&lt;&gt;""),('EPC-objekt 4'!$N$7),"----------------------------------------------------")</f>
        <v>----------------------------------------------------</v>
      </c>
      <c r="L13" s="336"/>
      <c r="M13" s="336"/>
      <c r="N13" s="336"/>
      <c r="O13" s="336"/>
      <c r="P13" s="336"/>
      <c r="Q13" s="336"/>
      <c r="R13" s="333"/>
      <c r="S13" s="34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0.100000000000001" customHeight="1" x14ac:dyDescent="0.25">
      <c r="A14" s="362" t="s">
        <v>47</v>
      </c>
      <c r="B14" s="484" t="str">
        <f>IF(('EPC-objekt 5'!$B$5&lt;&gt;""),('EPC-objekt 5'!$B$5),"---------------------------------------------------------------------------------------------------------------")</f>
        <v>---------------------------------------------------------------------------------------------------------------</v>
      </c>
      <c r="C14" s="484"/>
      <c r="D14" s="484"/>
      <c r="E14" s="484"/>
      <c r="F14" s="484"/>
      <c r="G14" s="484"/>
      <c r="H14" s="484"/>
      <c r="I14" s="484"/>
      <c r="J14" s="484"/>
      <c r="K14" s="336" t="str">
        <f>IF(('EPC-objekt 5'!$N$7&lt;&gt;""),('EPC-objekt 5'!$N$7),"----------------------------------------------------")</f>
        <v>----------------------------------------------------</v>
      </c>
      <c r="L14" s="336"/>
      <c r="M14" s="336"/>
      <c r="N14" s="336"/>
      <c r="O14" s="336"/>
      <c r="P14" s="336"/>
      <c r="Q14" s="336"/>
      <c r="R14" s="333"/>
      <c r="S14" s="34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20.100000000000001" customHeight="1" x14ac:dyDescent="0.25">
      <c r="A15" s="362" t="s">
        <v>48</v>
      </c>
      <c r="B15" s="484" t="str">
        <f>IF(('EPC-objekt 6'!$B$5&lt;&gt;""),('EPC-objekt 6'!$B$5),"---------------------------------------------------------------------------------------------------------------")</f>
        <v>---------------------------------------------------------------------------------------------------------------</v>
      </c>
      <c r="C15" s="484"/>
      <c r="D15" s="484"/>
      <c r="E15" s="484"/>
      <c r="F15" s="484"/>
      <c r="G15" s="484"/>
      <c r="H15" s="484"/>
      <c r="I15" s="484"/>
      <c r="J15" s="484"/>
      <c r="K15" s="336" t="str">
        <f>IF(('EPC-objekt 6'!$N$7&lt;&gt;""),('EPC-objekt 6'!$N$7),"----------------------------------------------------")</f>
        <v>----------------------------------------------------</v>
      </c>
      <c r="L15" s="336"/>
      <c r="M15" s="336"/>
      <c r="N15" s="336"/>
      <c r="O15" s="336"/>
      <c r="P15" s="336"/>
      <c r="Q15" s="336"/>
      <c r="R15" s="333"/>
      <c r="S15" s="34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20.100000000000001" customHeight="1" x14ac:dyDescent="0.25">
      <c r="A16" s="362" t="s">
        <v>49</v>
      </c>
      <c r="B16" s="484" t="str">
        <f>IF(('EPC-objekt 7'!$B$5&lt;&gt;""),('EPC-objekt 7'!$B$5),"---------------------------------------------------------------------------------------------------------------")</f>
        <v>---------------------------------------------------------------------------------------------------------------</v>
      </c>
      <c r="C16" s="484"/>
      <c r="D16" s="484"/>
      <c r="E16" s="484"/>
      <c r="F16" s="484"/>
      <c r="G16" s="484"/>
      <c r="H16" s="484"/>
      <c r="I16" s="484"/>
      <c r="J16" s="484"/>
      <c r="K16" s="336" t="str">
        <f>IF(('EPC-objekt 7'!$N$7&lt;&gt;""),('EPC-objekt 7'!$N$7),"----------------------------------------------------")</f>
        <v>----------------------------------------------------</v>
      </c>
      <c r="L16" s="336"/>
      <c r="M16" s="336"/>
      <c r="N16" s="336"/>
      <c r="O16" s="336"/>
      <c r="P16" s="336"/>
      <c r="Q16" s="336"/>
      <c r="R16" s="333"/>
      <c r="S16" s="34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20.100000000000001" customHeight="1" x14ac:dyDescent="0.25">
      <c r="A17" s="362" t="s">
        <v>50</v>
      </c>
      <c r="B17" s="484" t="str">
        <f>IF(('EPC-objekt 8'!$B$5&lt;&gt;""),('EPC-objekt 8'!$B$5),"---------------------------------------------------------------------------------------------------------------")</f>
        <v>---------------------------------------------------------------------------------------------------------------</v>
      </c>
      <c r="C17" s="484"/>
      <c r="D17" s="484"/>
      <c r="E17" s="484"/>
      <c r="F17" s="484"/>
      <c r="G17" s="484"/>
      <c r="H17" s="484"/>
      <c r="I17" s="484"/>
      <c r="J17" s="484"/>
      <c r="K17" s="336" t="str">
        <f>IF(('EPC-objekt 8'!$N$7&lt;&gt;""),('EPC-objekt 8'!$N$7),"----------------------------------------------------")</f>
        <v>----------------------------------------------------</v>
      </c>
      <c r="L17" s="336"/>
      <c r="M17" s="336"/>
      <c r="N17" s="336"/>
      <c r="O17" s="336"/>
      <c r="P17" s="336"/>
      <c r="Q17" s="336"/>
      <c r="R17" s="333"/>
      <c r="S17" s="34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20.100000000000001" customHeight="1" x14ac:dyDescent="0.25">
      <c r="A18" s="362" t="s">
        <v>51</v>
      </c>
      <c r="B18" s="484" t="str">
        <f>IF(('EPC-objekt 9'!$B$5&lt;&gt;""),('EPC-objekt 9'!$B$5),"---------------------------------------------------------------------------------------------------------------")</f>
        <v>---------------------------------------------------------------------------------------------------------------</v>
      </c>
      <c r="C18" s="484"/>
      <c r="D18" s="484"/>
      <c r="E18" s="484"/>
      <c r="F18" s="484"/>
      <c r="G18" s="484"/>
      <c r="H18" s="484"/>
      <c r="I18" s="484"/>
      <c r="J18" s="484"/>
      <c r="K18" s="336" t="str">
        <f>IF(('EPC-objekt 9'!$N$7&lt;&gt;""),('EPC-objekt 9'!$N$7),"----------------------------------------------------")</f>
        <v>----------------------------------------------------</v>
      </c>
      <c r="L18" s="336"/>
      <c r="M18" s="336"/>
      <c r="N18" s="336"/>
      <c r="O18" s="336"/>
      <c r="P18" s="336"/>
      <c r="Q18" s="336"/>
      <c r="R18" s="333"/>
      <c r="S18" s="34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0.100000000000001" customHeight="1" x14ac:dyDescent="0.25">
      <c r="A19" s="362" t="s">
        <v>52</v>
      </c>
      <c r="B19" s="484" t="str">
        <f>IF(('EPC-objekt 10'!$B$5&lt;&gt;""),('EPC-objekt 10'!$B$5),"---------------------------------------------------------------------------------------------------------------")</f>
        <v>---------------------------------------------------------------------------------------------------------------</v>
      </c>
      <c r="C19" s="484"/>
      <c r="D19" s="484"/>
      <c r="E19" s="484"/>
      <c r="F19" s="484"/>
      <c r="G19" s="484"/>
      <c r="H19" s="484"/>
      <c r="I19" s="484"/>
      <c r="J19" s="484"/>
      <c r="K19" s="336" t="str">
        <f>IF(('EPC-objekt 10'!$N$7&lt;&gt;""),('EPC-objekt 10'!$N$7),"----------------------------------------------------")</f>
        <v>----------------------------------------------------</v>
      </c>
      <c r="L19" s="336"/>
      <c r="M19" s="336"/>
      <c r="N19" s="336"/>
      <c r="O19" s="336"/>
      <c r="P19" s="336"/>
      <c r="Q19" s="336"/>
      <c r="R19" s="333"/>
      <c r="S19" s="34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0.100000000000001" customHeight="1" x14ac:dyDescent="0.25">
      <c r="A20" s="362" t="s">
        <v>53</v>
      </c>
      <c r="B20" s="484" t="str">
        <f>IF(('EPC-objekt 11'!$B$5&lt;&gt;""),('EPC-objekt 11'!$B$5),"---------------------------------------------------------------------------------------------------------------")</f>
        <v>---------------------------------------------------------------------------------------------------------------</v>
      </c>
      <c r="C20" s="484"/>
      <c r="D20" s="484"/>
      <c r="E20" s="484"/>
      <c r="F20" s="484"/>
      <c r="G20" s="484"/>
      <c r="H20" s="484"/>
      <c r="I20" s="484"/>
      <c r="J20" s="484"/>
      <c r="K20" s="336" t="str">
        <f>IF(('EPC-objekt 11'!$N$7&lt;&gt;""),('EPC-objekt 11'!$N$7),"----------------------------------------------------")</f>
        <v>----------------------------------------------------</v>
      </c>
      <c r="L20" s="336"/>
      <c r="M20" s="336"/>
      <c r="N20" s="336"/>
      <c r="O20" s="336"/>
      <c r="P20" s="336"/>
      <c r="Q20" s="336"/>
      <c r="R20" s="333"/>
      <c r="S20" s="34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0.100000000000001" customHeight="1" x14ac:dyDescent="0.25">
      <c r="A21" s="362" t="s">
        <v>54</v>
      </c>
      <c r="B21" s="484" t="str">
        <f>IF(('EPC-objekt 12'!$B$5&lt;&gt;""),('EPC-objekt 12'!$B$5),"---------------------------------------------------------------------------------------------------------------")</f>
        <v>---------------------------------------------------------------------------------------------------------------</v>
      </c>
      <c r="C21" s="484"/>
      <c r="D21" s="484"/>
      <c r="E21" s="484"/>
      <c r="F21" s="484"/>
      <c r="G21" s="484"/>
      <c r="H21" s="484"/>
      <c r="I21" s="484"/>
      <c r="J21" s="484"/>
      <c r="K21" s="336" t="str">
        <f>IF(('EPC-objekt 12'!$N$7&lt;&gt;""),('EPC-objekt 12'!$N$7),"----------------------------------------------------")</f>
        <v>----------------------------------------------------</v>
      </c>
      <c r="L21" s="336"/>
      <c r="M21" s="336"/>
      <c r="N21" s="336"/>
      <c r="O21" s="336"/>
      <c r="P21" s="336"/>
      <c r="Q21" s="336"/>
      <c r="R21" s="333"/>
      <c r="S21" s="34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0.100000000000001" customHeight="1" x14ac:dyDescent="0.25">
      <c r="A22" s="362" t="s">
        <v>55</v>
      </c>
      <c r="B22" s="484" t="str">
        <f>IF(('EPC-objekt 13'!$B$5&lt;&gt;""),('EPC-objekt 13'!$B$5),"---------------------------------------------------------------------------------------------------------------")</f>
        <v>---------------------------------------------------------------------------------------------------------------</v>
      </c>
      <c r="C22" s="484"/>
      <c r="D22" s="484"/>
      <c r="E22" s="484"/>
      <c r="F22" s="484"/>
      <c r="G22" s="484"/>
      <c r="H22" s="484"/>
      <c r="I22" s="484"/>
      <c r="J22" s="484"/>
      <c r="K22" s="336" t="str">
        <f>IF(('EPC-objekt 13'!$N$7&lt;&gt;""),('EPC-objekt 13'!$N$7),"----------------------------------------------------")</f>
        <v>----------------------------------------------------</v>
      </c>
      <c r="L22" s="336"/>
      <c r="M22" s="336"/>
      <c r="N22" s="336"/>
      <c r="O22" s="336"/>
      <c r="P22" s="336"/>
      <c r="Q22" s="336"/>
      <c r="R22" s="333"/>
      <c r="S22" s="34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20.100000000000001" customHeight="1" x14ac:dyDescent="0.25">
      <c r="A23" s="362" t="s">
        <v>56</v>
      </c>
      <c r="B23" s="484" t="str">
        <f>IF(('EPC-objekt 14'!$B$5&lt;&gt;""),('EPC-objekt 14'!$B$5),"---------------------------------------------------------------------------------------------------------------")</f>
        <v>---------------------------------------------------------------------------------------------------------------</v>
      </c>
      <c r="C23" s="484"/>
      <c r="D23" s="484"/>
      <c r="E23" s="484"/>
      <c r="F23" s="484"/>
      <c r="G23" s="484"/>
      <c r="H23" s="484"/>
      <c r="I23" s="484"/>
      <c r="J23" s="484"/>
      <c r="K23" s="336" t="str">
        <f>IF(('EPC-objekt 14'!$N$7&lt;&gt;""),('EPC-objekt 14'!$N$7),"----------------------------------------------------")</f>
        <v>----------------------------------------------------</v>
      </c>
      <c r="L23" s="336"/>
      <c r="M23" s="336"/>
      <c r="N23" s="336"/>
      <c r="O23" s="336"/>
      <c r="P23" s="336"/>
      <c r="Q23" s="336"/>
      <c r="R23" s="333"/>
      <c r="S23" s="34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20.100000000000001" customHeight="1" x14ac:dyDescent="0.25">
      <c r="A24" s="362" t="s">
        <v>57</v>
      </c>
      <c r="B24" s="484" t="str">
        <f>IF(('EPC-objekt 15'!$B$5&lt;&gt;""),('EPC-objekt 15'!$B$5),"---------------------------------------------------------------------------------------------------------------")</f>
        <v>---------------------------------------------------------------------------------------------------------------</v>
      </c>
      <c r="C24" s="484"/>
      <c r="D24" s="484"/>
      <c r="E24" s="484"/>
      <c r="F24" s="484"/>
      <c r="G24" s="484"/>
      <c r="H24" s="484"/>
      <c r="I24" s="484"/>
      <c r="J24" s="484"/>
      <c r="K24" s="336" t="str">
        <f>IF(('EPC-objekt 15'!$N$7&lt;&gt;""),('EPC-objekt 15'!$N$7),"----------------------------------------------------")</f>
        <v>----------------------------------------------------</v>
      </c>
      <c r="L24" s="336"/>
      <c r="M24" s="336"/>
      <c r="N24" s="336"/>
      <c r="O24" s="336"/>
      <c r="P24" s="336"/>
      <c r="Q24" s="336"/>
      <c r="R24" s="333"/>
      <c r="S24" s="34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20.100000000000001" customHeight="1" x14ac:dyDescent="0.25">
      <c r="A25" s="362"/>
      <c r="B25" s="363"/>
      <c r="C25" s="363"/>
      <c r="D25" s="363"/>
      <c r="E25" s="363"/>
      <c r="F25" s="363"/>
      <c r="G25" s="363"/>
      <c r="H25" s="363"/>
      <c r="I25" s="363"/>
      <c r="J25" s="363"/>
      <c r="K25" s="336"/>
      <c r="L25" s="336"/>
      <c r="M25" s="336"/>
      <c r="N25" s="336"/>
      <c r="O25" s="336"/>
      <c r="P25" s="336"/>
      <c r="Q25" s="336"/>
      <c r="R25" s="333"/>
      <c r="S25" s="34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0.100000000000001" customHeight="1" x14ac:dyDescent="0.25">
      <c r="A26" s="362"/>
      <c r="B26" s="363"/>
      <c r="C26" s="363"/>
      <c r="D26" s="363"/>
      <c r="E26" s="363"/>
      <c r="F26" s="363"/>
      <c r="G26" s="363"/>
      <c r="H26" s="363"/>
      <c r="I26" s="363"/>
      <c r="J26" s="363"/>
      <c r="K26" s="336"/>
      <c r="L26" s="336"/>
      <c r="M26" s="336"/>
      <c r="N26" s="336"/>
      <c r="O26" s="336"/>
      <c r="P26" s="336"/>
      <c r="Q26" s="336"/>
      <c r="R26" s="333"/>
      <c r="S26" s="34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22.15" customHeight="1" x14ac:dyDescent="0.25">
      <c r="A27" s="364"/>
      <c r="B27" s="363"/>
      <c r="C27" s="363"/>
      <c r="D27" s="363"/>
      <c r="E27" s="363"/>
      <c r="F27" s="363"/>
      <c r="G27" s="363"/>
      <c r="H27" s="363"/>
      <c r="I27" s="363"/>
      <c r="J27" s="363"/>
      <c r="K27" s="336"/>
      <c r="L27" s="336"/>
      <c r="M27" s="336"/>
      <c r="N27" s="336"/>
      <c r="O27" s="336"/>
      <c r="P27" s="336"/>
      <c r="Q27" s="336"/>
      <c r="R27" s="333"/>
      <c r="S27" s="34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22.15" customHeight="1" x14ac:dyDescent="0.25">
      <c r="A28" s="364"/>
      <c r="B28" s="363"/>
      <c r="C28" s="363"/>
      <c r="D28" s="363"/>
      <c r="E28" s="363"/>
      <c r="F28" s="363"/>
      <c r="G28" s="363"/>
      <c r="H28" s="363"/>
      <c r="I28" s="363"/>
      <c r="J28" s="363"/>
      <c r="K28" s="336"/>
      <c r="L28" s="336"/>
      <c r="M28" s="336"/>
      <c r="N28" s="336"/>
      <c r="O28" s="336"/>
      <c r="P28" s="336"/>
      <c r="Q28" s="336"/>
      <c r="R28" s="333"/>
      <c r="S28" s="34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22.15" customHeight="1" x14ac:dyDescent="0.25">
      <c r="A29" s="365"/>
      <c r="B29" s="366"/>
      <c r="C29" s="366"/>
      <c r="D29" s="366"/>
      <c r="E29" s="366"/>
      <c r="F29" s="366"/>
      <c r="G29" s="366"/>
      <c r="H29" s="366"/>
      <c r="I29" s="366"/>
      <c r="J29" s="366"/>
      <c r="K29" s="367"/>
      <c r="L29" s="367"/>
      <c r="M29" s="367"/>
      <c r="N29" s="367"/>
      <c r="O29" s="367"/>
      <c r="P29" s="367"/>
      <c r="Q29" s="367"/>
      <c r="R29" s="349"/>
      <c r="S29" s="368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9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9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</sheetData>
  <sheetProtection algorithmName="SHA-512" hashValue="y6roMW7ngzHr4cw/6PXA/exxHA3klSEwXpKR2aWmntKxCHzok1d/D8Rfd5xky/YBbLkriOMU+D3STRV633pbNg==" saltValue="gA9/yOcYIk62d95NdANx2Q==" spinCount="100000" sheet="1" objects="1" scenarios="1"/>
  <mergeCells count="20">
    <mergeCell ref="B11:J11"/>
    <mergeCell ref="B12:J12"/>
    <mergeCell ref="B13:J13"/>
    <mergeCell ref="B10:J10"/>
    <mergeCell ref="A1:Q1"/>
    <mergeCell ref="B9:J9"/>
    <mergeCell ref="K9:Q9"/>
    <mergeCell ref="B5:J5"/>
    <mergeCell ref="L5:P5"/>
    <mergeCell ref="B18:J18"/>
    <mergeCell ref="B19:J19"/>
    <mergeCell ref="B16:J16"/>
    <mergeCell ref="B17:J17"/>
    <mergeCell ref="B14:J14"/>
    <mergeCell ref="B15:J15"/>
    <mergeCell ref="B24:J24"/>
    <mergeCell ref="B22:J22"/>
    <mergeCell ref="B23:J23"/>
    <mergeCell ref="B20:J20"/>
    <mergeCell ref="B21:J21"/>
  </mergeCells>
  <pageMargins left="0.70866141732283472" right="0.70866141732283472" top="0.74803149606299213" bottom="0.74803149606299213" header="0" footer="0"/>
  <pageSetup paperSize="9" scale="79" fitToHeight="0" orientation="portrait" r:id="rId1"/>
  <headerFooter>
    <oddHeader>&amp;L&amp;G</oddHeader>
    <oddFooter>&amp;Lverze šablony 1.0&amp;C&amp;P.</oddFooter>
    <firstHeader>&amp;L&amp;G</first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K909"/>
  <sheetViews>
    <sheetView showGridLines="0" zoomScaleNormal="100" workbookViewId="0">
      <selection activeCell="K3" sqref="K3:X3"/>
    </sheetView>
  </sheetViews>
  <sheetFormatPr defaultColWidth="14.42578125" defaultRowHeight="15" customHeight="1" x14ac:dyDescent="0.25"/>
  <cols>
    <col min="1" max="1" width="8.42578125" customWidth="1"/>
    <col min="2" max="2" width="3.7109375" customWidth="1"/>
    <col min="3" max="4" width="2" customWidth="1"/>
    <col min="5" max="10" width="3.7109375" customWidth="1"/>
    <col min="11" max="11" width="4.28515625" customWidth="1"/>
    <col min="12" max="24" width="3.7109375" customWidth="1"/>
    <col min="25" max="25" width="7.7109375" customWidth="1"/>
    <col min="26" max="27" width="3.7109375" customWidth="1"/>
    <col min="28" max="28" width="29.42578125" hidden="1" customWidth="1"/>
    <col min="29" max="35" width="3.7109375" customWidth="1"/>
  </cols>
  <sheetData>
    <row r="1" spans="1:37" ht="45" customHeight="1" x14ac:dyDescent="0.25">
      <c r="A1" s="660" t="s">
        <v>62</v>
      </c>
      <c r="B1" s="661"/>
      <c r="C1" s="661"/>
      <c r="D1" s="661"/>
      <c r="E1" s="661"/>
      <c r="F1" s="661"/>
      <c r="G1" s="661"/>
      <c r="H1" s="661"/>
      <c r="I1" s="661"/>
      <c r="J1" s="661"/>
      <c r="K1" s="661"/>
      <c r="L1" s="661"/>
      <c r="M1" s="661"/>
      <c r="N1" s="661"/>
      <c r="O1" s="661"/>
      <c r="P1" s="661"/>
      <c r="Q1" s="661"/>
      <c r="R1" s="661"/>
      <c r="S1" s="661"/>
      <c r="T1" s="661"/>
      <c r="U1" s="661"/>
      <c r="V1" s="661"/>
      <c r="W1" s="661"/>
      <c r="X1" s="661"/>
      <c r="Y1" s="66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7" ht="9.6" customHeight="1" thickBot="1" x14ac:dyDescent="0.3">
      <c r="A2" s="662"/>
      <c r="B2" s="661"/>
      <c r="C2" s="661"/>
      <c r="D2" s="661"/>
      <c r="E2" s="661"/>
      <c r="F2" s="661"/>
      <c r="G2" s="661"/>
      <c r="H2" s="661"/>
      <c r="I2" s="661"/>
      <c r="J2" s="661"/>
      <c r="K2" s="661"/>
      <c r="L2" s="661"/>
      <c r="M2" s="661"/>
      <c r="N2" s="661"/>
      <c r="O2" s="661"/>
      <c r="P2" s="661"/>
      <c r="Q2" s="661"/>
      <c r="R2" s="661"/>
      <c r="S2" s="661"/>
      <c r="T2" s="661"/>
      <c r="U2" s="661"/>
      <c r="V2" s="661"/>
      <c r="W2" s="661"/>
      <c r="X2" s="661"/>
      <c r="Y2" s="66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7" ht="30.6" customHeight="1" thickBot="1" x14ac:dyDescent="0.3">
      <c r="A3" s="2"/>
      <c r="B3" s="1"/>
      <c r="C3" s="1"/>
      <c r="D3" s="1"/>
      <c r="E3" s="1"/>
      <c r="F3" s="1" t="s">
        <v>38</v>
      </c>
      <c r="G3" s="1"/>
      <c r="H3" s="1"/>
      <c r="J3" s="1"/>
      <c r="K3" s="663">
        <f>'seznam objektů'!B5</f>
        <v>0</v>
      </c>
      <c r="L3" s="664"/>
      <c r="M3" s="664"/>
      <c r="N3" s="664"/>
      <c r="O3" s="664"/>
      <c r="P3" s="664"/>
      <c r="Q3" s="664"/>
      <c r="R3" s="664"/>
      <c r="S3" s="664"/>
      <c r="T3" s="664"/>
      <c r="U3" s="664"/>
      <c r="V3" s="664"/>
      <c r="W3" s="664"/>
      <c r="X3" s="665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7" ht="28.5" customHeight="1" x14ac:dyDescent="0.25">
      <c r="A4" s="11" t="s">
        <v>44</v>
      </c>
      <c r="B4" s="666" t="s">
        <v>10</v>
      </c>
      <c r="C4" s="666"/>
      <c r="D4" s="666"/>
      <c r="E4" s="666"/>
      <c r="F4" s="666"/>
      <c r="G4" s="666"/>
      <c r="H4" s="666"/>
      <c r="I4" s="666"/>
      <c r="J4" s="666"/>
      <c r="K4" s="667" t="s">
        <v>2</v>
      </c>
      <c r="L4" s="667"/>
      <c r="M4" s="667"/>
      <c r="N4" s="667"/>
      <c r="O4" s="667"/>
      <c r="P4" s="667"/>
      <c r="Q4" s="667"/>
      <c r="R4" s="667"/>
      <c r="S4" s="667" t="s">
        <v>39</v>
      </c>
      <c r="T4" s="667"/>
      <c r="U4" s="667"/>
      <c r="V4" s="667"/>
      <c r="W4" s="667"/>
      <c r="X4" s="667"/>
      <c r="Y4" s="667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20.100000000000001" customHeight="1" x14ac:dyDescent="0.25">
      <c r="A5" s="11" t="s">
        <v>0</v>
      </c>
      <c r="B5" s="658" t="str">
        <f>IF(('EPC-objekt 1'!$V$83&lt;&gt;""),('EPC-objekt 1'!$B$5),"----------------------------------------------------")</f>
        <v>----------------------------------------------------</v>
      </c>
      <c r="C5" s="658"/>
      <c r="D5" s="658"/>
      <c r="E5" s="658"/>
      <c r="F5" s="658"/>
      <c r="G5" s="658"/>
      <c r="H5" s="658"/>
      <c r="I5" s="658"/>
      <c r="J5" s="658"/>
      <c r="K5" s="659" t="str">
        <f>IF(('EPC-objekt 1'!$V$83&lt;&gt;""),('EPC-objekt 1'!$D$7),"----------------------------------------------------")</f>
        <v>----------------------------------------------------</v>
      </c>
      <c r="L5" s="659"/>
      <c r="M5" s="659"/>
      <c r="N5" s="659"/>
      <c r="O5" s="659"/>
      <c r="P5" s="659"/>
      <c r="Q5" s="659"/>
      <c r="R5" s="659"/>
      <c r="S5" s="659" t="str">
        <f>IF(('EPC-objekt 1'!$V$83&lt;&gt;""),('EPC-objekt 1'!$N$7),"----------------------------------------------------")</f>
        <v>----------------------------------------------------</v>
      </c>
      <c r="T5" s="659"/>
      <c r="U5" s="659"/>
      <c r="V5" s="659"/>
      <c r="W5" s="659"/>
      <c r="X5" s="659"/>
      <c r="Y5" s="659"/>
      <c r="Z5" s="659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20.100000000000001" customHeight="1" x14ac:dyDescent="0.25">
      <c r="A6" s="11" t="s">
        <v>8</v>
      </c>
      <c r="B6" s="658" t="str">
        <f>IF(('EPC-objekt 2'!$V$83&lt;&gt;""),('EPC-objekt 2'!$B$5),"----------------------------------------------------")</f>
        <v>----------------------------------------------------</v>
      </c>
      <c r="C6" s="658"/>
      <c r="D6" s="658"/>
      <c r="E6" s="658"/>
      <c r="F6" s="658"/>
      <c r="G6" s="658"/>
      <c r="H6" s="658"/>
      <c r="I6" s="658"/>
      <c r="J6" s="658"/>
      <c r="K6" s="659" t="str">
        <f>IF(('EPC-objekt 2'!$V$83&lt;&gt;""),('EPC-objekt 2'!$D$7),"----------------------------------------------------")</f>
        <v>----------------------------------------------------</v>
      </c>
      <c r="L6" s="659"/>
      <c r="M6" s="659"/>
      <c r="N6" s="659"/>
      <c r="O6" s="659"/>
      <c r="P6" s="659"/>
      <c r="Q6" s="659"/>
      <c r="R6" s="659"/>
      <c r="S6" s="659" t="str">
        <f>IF(('EPC-objekt 2'!$V$83&lt;&gt;""),('EPC-objekt 2'!$N$7),"----------------------------------------------------")</f>
        <v>----------------------------------------------------</v>
      </c>
      <c r="T6" s="659"/>
      <c r="U6" s="659"/>
      <c r="V6" s="659"/>
      <c r="W6" s="659"/>
      <c r="X6" s="659"/>
      <c r="Y6" s="659"/>
      <c r="Z6" s="659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20.100000000000001" customHeight="1" x14ac:dyDescent="0.25">
      <c r="A7" s="11" t="s">
        <v>5</v>
      </c>
      <c r="B7" s="658" t="str">
        <f>IF(('EPC-objekt 3'!$V$83&lt;&gt;""),('EPC-objekt 1'!$B$5),"----------------------------------------------------")</f>
        <v>----------------------------------------------------</v>
      </c>
      <c r="C7" s="658"/>
      <c r="D7" s="658"/>
      <c r="E7" s="658"/>
      <c r="F7" s="658"/>
      <c r="G7" s="658"/>
      <c r="H7" s="658"/>
      <c r="I7" s="658"/>
      <c r="J7" s="658"/>
      <c r="K7" s="659" t="str">
        <f>IF(('EPC-objekt 3'!$V$83&lt;&gt;""),('EPC-objekt 3'!$D$7),"----------------------------------------------------")</f>
        <v>----------------------------------------------------</v>
      </c>
      <c r="L7" s="659"/>
      <c r="M7" s="659"/>
      <c r="N7" s="659"/>
      <c r="O7" s="659"/>
      <c r="P7" s="659"/>
      <c r="Q7" s="659"/>
      <c r="R7" s="659"/>
      <c r="S7" s="659" t="str">
        <f>IF(('EPC-objekt 3'!$V$83&lt;&gt;""),('EPC-objekt 3'!$N$7),"----------------------------------------------------")</f>
        <v>----------------------------------------------------</v>
      </c>
      <c r="T7" s="659"/>
      <c r="U7" s="659"/>
      <c r="V7" s="659"/>
      <c r="W7" s="659"/>
      <c r="X7" s="659"/>
      <c r="Y7" s="659"/>
      <c r="Z7" s="659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20.100000000000001" customHeight="1" x14ac:dyDescent="0.25">
      <c r="A8" s="11" t="s">
        <v>46</v>
      </c>
      <c r="B8" s="658" t="str">
        <f>IF(('EPC-objekt 4'!$V$83&lt;&gt;""),('EPC-objekt 4'!$B$5),"----------------------------------------------------")</f>
        <v>----------------------------------------------------</v>
      </c>
      <c r="C8" s="658"/>
      <c r="D8" s="658"/>
      <c r="E8" s="658"/>
      <c r="F8" s="658"/>
      <c r="G8" s="658"/>
      <c r="H8" s="658"/>
      <c r="I8" s="658"/>
      <c r="J8" s="658"/>
      <c r="K8" s="659" t="str">
        <f>IF(('EPC-objekt 4'!$V$83&lt;&gt;""),('EPC-objekt 4'!$D$7),"----------------------------------------------------")</f>
        <v>----------------------------------------------------</v>
      </c>
      <c r="L8" s="659"/>
      <c r="M8" s="659"/>
      <c r="N8" s="659"/>
      <c r="O8" s="659"/>
      <c r="P8" s="659"/>
      <c r="Q8" s="659"/>
      <c r="R8" s="659"/>
      <c r="S8" s="659" t="str">
        <f>IF(('EPC-objekt 4'!$V$83&lt;&gt;""),('EPC-objekt 4'!$N$7),"----------------------------------------------------")</f>
        <v>----------------------------------------------------</v>
      </c>
      <c r="T8" s="659"/>
      <c r="U8" s="659"/>
      <c r="V8" s="659"/>
      <c r="W8" s="659"/>
      <c r="X8" s="659"/>
      <c r="Y8" s="659"/>
      <c r="Z8" s="659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20.100000000000001" customHeight="1" x14ac:dyDescent="0.25">
      <c r="A9" s="11" t="s">
        <v>47</v>
      </c>
      <c r="B9" s="658" t="str">
        <f>IF(('EPC-objekt 5'!$V$83&lt;&gt;""),('EPC-objekt 5'!$B$5),"----------------------------------------------------")</f>
        <v>----------------------------------------------------</v>
      </c>
      <c r="C9" s="658"/>
      <c r="D9" s="658"/>
      <c r="E9" s="658"/>
      <c r="F9" s="658"/>
      <c r="G9" s="658"/>
      <c r="H9" s="658"/>
      <c r="I9" s="658"/>
      <c r="J9" s="658"/>
      <c r="K9" s="659" t="str">
        <f>IF(('EPC-objekt 5'!$V$83&lt;&gt;""),('EPC-objekt 5'!$D$7),"----------------------------------------------------")</f>
        <v>----------------------------------------------------</v>
      </c>
      <c r="L9" s="659"/>
      <c r="M9" s="659"/>
      <c r="N9" s="659"/>
      <c r="O9" s="659"/>
      <c r="P9" s="659"/>
      <c r="Q9" s="659"/>
      <c r="R9" s="659"/>
      <c r="S9" s="659" t="str">
        <f>IF(('EPC-objekt 5'!$V$83&lt;&gt;""),('EPC-objekt 5'!$N$7),"----------------------------------------------------")</f>
        <v>----------------------------------------------------</v>
      </c>
      <c r="T9" s="659"/>
      <c r="U9" s="659"/>
      <c r="V9" s="659"/>
      <c r="W9" s="659"/>
      <c r="X9" s="659"/>
      <c r="Y9" s="659"/>
      <c r="Z9" s="659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20.100000000000001" customHeight="1" x14ac:dyDescent="0.25">
      <c r="A10" s="11" t="s">
        <v>48</v>
      </c>
      <c r="B10" s="658" t="str">
        <f>IF(('EPC-objekt 6'!$V$83&lt;&gt;""),('EPC-objekt 6'!$B$5),"----------------------------------------------------")</f>
        <v>----------------------------------------------------</v>
      </c>
      <c r="C10" s="658"/>
      <c r="D10" s="658"/>
      <c r="E10" s="658"/>
      <c r="F10" s="658"/>
      <c r="G10" s="658"/>
      <c r="H10" s="658"/>
      <c r="I10" s="658"/>
      <c r="J10" s="658"/>
      <c r="K10" s="659" t="str">
        <f>IF(('EPC-objekt 6'!$V$83&lt;&gt;""),('EPC-objekt 6'!$D$7),"----------------------------------------------------")</f>
        <v>----------------------------------------------------</v>
      </c>
      <c r="L10" s="659"/>
      <c r="M10" s="659"/>
      <c r="N10" s="659"/>
      <c r="O10" s="659"/>
      <c r="P10" s="659"/>
      <c r="Q10" s="659"/>
      <c r="R10" s="659"/>
      <c r="S10" s="659" t="str">
        <f>IF(('EPC-objekt 6'!$V$83&lt;&gt;""),('EPC-objekt 6'!$N$7),"----------------------------------------------------")</f>
        <v>----------------------------------------------------</v>
      </c>
      <c r="T10" s="659"/>
      <c r="U10" s="659"/>
      <c r="V10" s="659"/>
      <c r="W10" s="659"/>
      <c r="X10" s="659"/>
      <c r="Y10" s="659"/>
      <c r="Z10" s="659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20.100000000000001" customHeight="1" x14ac:dyDescent="0.25">
      <c r="A11" s="11" t="s">
        <v>49</v>
      </c>
      <c r="B11" s="658" t="str">
        <f>IF(('EPC-objekt 7'!$V$83&lt;&gt;""),('EPC-objekt 7'!$B$5),"----------------------------------------------------")</f>
        <v>----------------------------------------------------</v>
      </c>
      <c r="C11" s="658"/>
      <c r="D11" s="658"/>
      <c r="E11" s="658"/>
      <c r="F11" s="658"/>
      <c r="G11" s="658"/>
      <c r="H11" s="658"/>
      <c r="I11" s="658"/>
      <c r="J11" s="658"/>
      <c r="K11" s="659" t="str">
        <f>IF(('EPC-objekt 7'!$V$83&lt;&gt;""),('EPC-objekt 7'!$D$7),"----------------------------------------------------")</f>
        <v>----------------------------------------------------</v>
      </c>
      <c r="L11" s="659"/>
      <c r="M11" s="659"/>
      <c r="N11" s="659"/>
      <c r="O11" s="659"/>
      <c r="P11" s="659"/>
      <c r="Q11" s="659"/>
      <c r="R11" s="659"/>
      <c r="S11" s="659" t="str">
        <f>IF(('EPC-objekt 7'!$V$83&lt;&gt;""),('EPC-objekt 7'!$N$7),"----------------------------------------------------")</f>
        <v>----------------------------------------------------</v>
      </c>
      <c r="T11" s="659"/>
      <c r="U11" s="659"/>
      <c r="V11" s="659"/>
      <c r="W11" s="659"/>
      <c r="X11" s="659"/>
      <c r="Y11" s="659"/>
      <c r="Z11" s="659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20.100000000000001" customHeight="1" x14ac:dyDescent="0.25">
      <c r="A12" s="11" t="s">
        <v>50</v>
      </c>
      <c r="B12" s="658" t="str">
        <f>IF(('EPC-objekt 8'!$V$83&lt;&gt;""),('EPC-objekt 8'!$B$5),"----------------------------------------------------")</f>
        <v>----------------------------------------------------</v>
      </c>
      <c r="C12" s="658"/>
      <c r="D12" s="658"/>
      <c r="E12" s="658"/>
      <c r="F12" s="658"/>
      <c r="G12" s="658"/>
      <c r="H12" s="658"/>
      <c r="I12" s="658"/>
      <c r="J12" s="658"/>
      <c r="K12" s="659" t="str">
        <f>IF(('EPC-objekt 8'!$V$83&lt;&gt;""),('EPC-objekt 8'!$D$7),"----------------------------------------------------")</f>
        <v>----------------------------------------------------</v>
      </c>
      <c r="L12" s="659"/>
      <c r="M12" s="659"/>
      <c r="N12" s="659"/>
      <c r="O12" s="659"/>
      <c r="P12" s="659"/>
      <c r="Q12" s="659"/>
      <c r="R12" s="659"/>
      <c r="S12" s="659" t="str">
        <f>IF(('EPC-objekt 8'!$V$83&lt;&gt;""),('EPC-objekt 8'!$N$7),"----------------------------------------------------")</f>
        <v>----------------------------------------------------</v>
      </c>
      <c r="T12" s="659"/>
      <c r="U12" s="659"/>
      <c r="V12" s="659"/>
      <c r="W12" s="659"/>
      <c r="X12" s="659"/>
      <c r="Y12" s="659"/>
      <c r="Z12" s="659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20.100000000000001" customHeight="1" x14ac:dyDescent="0.25">
      <c r="A13" s="11" t="s">
        <v>51</v>
      </c>
      <c r="B13" s="658" t="str">
        <f>IF(('EPC-objekt 9'!$V$83&lt;&gt;""),('EPC-objekt 9'!$B$5),"----------------------------------------------------")</f>
        <v>----------------------------------------------------</v>
      </c>
      <c r="C13" s="658"/>
      <c r="D13" s="658"/>
      <c r="E13" s="658"/>
      <c r="F13" s="658"/>
      <c r="G13" s="658"/>
      <c r="H13" s="658"/>
      <c r="I13" s="658"/>
      <c r="J13" s="658"/>
      <c r="K13" s="659" t="str">
        <f>IF(('EPC-objekt 9'!$V$83&lt;&gt;""),('EPC-objekt 9'!$D$7),"----------------------------------------------------")</f>
        <v>----------------------------------------------------</v>
      </c>
      <c r="L13" s="659"/>
      <c r="M13" s="659"/>
      <c r="N13" s="659"/>
      <c r="O13" s="659"/>
      <c r="P13" s="659"/>
      <c r="Q13" s="659"/>
      <c r="R13" s="659"/>
      <c r="S13" s="659" t="str">
        <f>IF(('EPC-objekt 9'!$V$83&lt;&gt;""),('EPC-objekt 9'!$N$7),"----------------------------------------------------")</f>
        <v>----------------------------------------------------</v>
      </c>
      <c r="T13" s="659"/>
      <c r="U13" s="659"/>
      <c r="V13" s="659"/>
      <c r="W13" s="659"/>
      <c r="X13" s="659"/>
      <c r="Y13" s="659"/>
      <c r="Z13" s="659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20.100000000000001" customHeight="1" x14ac:dyDescent="0.25">
      <c r="A14" s="11" t="s">
        <v>52</v>
      </c>
      <c r="B14" s="658" t="str">
        <f>IF(('EPC-objekt 10'!$V$83&lt;&gt;""),('EPC-objekt 10'!$B$5),"----------------------------------------------------")</f>
        <v>----------------------------------------------------</v>
      </c>
      <c r="C14" s="658"/>
      <c r="D14" s="658"/>
      <c r="E14" s="658"/>
      <c r="F14" s="658"/>
      <c r="G14" s="658"/>
      <c r="H14" s="658"/>
      <c r="I14" s="658"/>
      <c r="J14" s="658"/>
      <c r="K14" s="659" t="str">
        <f>IF(('EPC-objekt 10'!$V$83&lt;&gt;""),('EPC-objekt 10'!$D$7),"----------------------------------------------------")</f>
        <v>----------------------------------------------------</v>
      </c>
      <c r="L14" s="659"/>
      <c r="M14" s="659"/>
      <c r="N14" s="659"/>
      <c r="O14" s="659"/>
      <c r="P14" s="659"/>
      <c r="Q14" s="659"/>
      <c r="R14" s="659"/>
      <c r="S14" s="659" t="str">
        <f>IF(('EPC-objekt 10'!$V$83&lt;&gt;""),('EPC-objekt 10'!$N$7),"----------------------------------------------------")</f>
        <v>----------------------------------------------------</v>
      </c>
      <c r="T14" s="659"/>
      <c r="U14" s="659"/>
      <c r="V14" s="659"/>
      <c r="W14" s="659"/>
      <c r="X14" s="659"/>
      <c r="Y14" s="659"/>
      <c r="Z14" s="659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20.100000000000001" customHeight="1" x14ac:dyDescent="0.25">
      <c r="A15" s="11" t="s">
        <v>53</v>
      </c>
      <c r="B15" s="658" t="str">
        <f>IF(('EPC-objekt 11'!$V$83&lt;&gt;""),('EPC-objekt 11'!$B$5),"----------------------------------------------------")</f>
        <v>----------------------------------------------------</v>
      </c>
      <c r="C15" s="658"/>
      <c r="D15" s="658"/>
      <c r="E15" s="658"/>
      <c r="F15" s="658"/>
      <c r="G15" s="658"/>
      <c r="H15" s="658"/>
      <c r="I15" s="658"/>
      <c r="J15" s="658"/>
      <c r="K15" s="659" t="str">
        <f>IF(('EPC-objekt 11'!$V$83&lt;&gt;""),('EPC-objekt 11'!$D$7),"----------------------------------------------------")</f>
        <v>----------------------------------------------------</v>
      </c>
      <c r="L15" s="659"/>
      <c r="M15" s="659"/>
      <c r="N15" s="659"/>
      <c r="O15" s="659"/>
      <c r="P15" s="659"/>
      <c r="Q15" s="659"/>
      <c r="R15" s="659"/>
      <c r="S15" s="659" t="str">
        <f>IF(('EPC-objekt 11'!$V$83&lt;&gt;""),('EPC-objekt 11'!$N$7),"----------------------------------------------------")</f>
        <v>----------------------------------------------------</v>
      </c>
      <c r="T15" s="659"/>
      <c r="U15" s="659"/>
      <c r="V15" s="659"/>
      <c r="W15" s="659"/>
      <c r="X15" s="659"/>
      <c r="Y15" s="659"/>
      <c r="Z15" s="659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20.100000000000001" customHeight="1" x14ac:dyDescent="0.25">
      <c r="A16" s="11" t="s">
        <v>54</v>
      </c>
      <c r="B16" s="658" t="str">
        <f>IF(('EPC-objekt 12'!$V$83&lt;&gt;""),('EPC-objekt 12'!$B$5),"----------------------------------------------------")</f>
        <v>----------------------------------------------------</v>
      </c>
      <c r="C16" s="658"/>
      <c r="D16" s="658"/>
      <c r="E16" s="658"/>
      <c r="F16" s="658"/>
      <c r="G16" s="658"/>
      <c r="H16" s="658"/>
      <c r="I16" s="658"/>
      <c r="J16" s="658"/>
      <c r="K16" s="659" t="str">
        <f>IF(('EPC-objekt 12'!$V$83&lt;&gt;""),('EPC-objekt 12'!$D$7),"----------------------------------------------------")</f>
        <v>----------------------------------------------------</v>
      </c>
      <c r="L16" s="659"/>
      <c r="M16" s="659"/>
      <c r="N16" s="659"/>
      <c r="O16" s="659"/>
      <c r="P16" s="659"/>
      <c r="Q16" s="659"/>
      <c r="R16" s="659"/>
      <c r="S16" s="659" t="str">
        <f>IF(('EPC-objekt 12'!$V$83&lt;&gt;""),('EPC-objekt 12'!$N$7),"----------------------------------------------------")</f>
        <v>----------------------------------------------------</v>
      </c>
      <c r="T16" s="659"/>
      <c r="U16" s="659"/>
      <c r="V16" s="659"/>
      <c r="W16" s="659"/>
      <c r="X16" s="659"/>
      <c r="Y16" s="659"/>
      <c r="Z16" s="659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20.100000000000001" customHeight="1" x14ac:dyDescent="0.25">
      <c r="A17" s="11" t="s">
        <v>55</v>
      </c>
      <c r="B17" s="658" t="str">
        <f>IF(('EPC-objekt 13'!$V$83&lt;&gt;""),('EPC-objekt 13'!$B$5),"----------------------------------------------------")</f>
        <v>----------------------------------------------------</v>
      </c>
      <c r="C17" s="658"/>
      <c r="D17" s="658"/>
      <c r="E17" s="658"/>
      <c r="F17" s="658"/>
      <c r="G17" s="658"/>
      <c r="H17" s="658"/>
      <c r="I17" s="658"/>
      <c r="J17" s="658"/>
      <c r="K17" s="659" t="str">
        <f>IF(('EPC-objekt 13'!$V$83&lt;&gt;""),('EPC-objekt 13'!$D$7),"----------------------------------------------------")</f>
        <v>----------------------------------------------------</v>
      </c>
      <c r="L17" s="659"/>
      <c r="M17" s="659"/>
      <c r="N17" s="659"/>
      <c r="O17" s="659"/>
      <c r="P17" s="659"/>
      <c r="Q17" s="659"/>
      <c r="R17" s="659"/>
      <c r="S17" s="659" t="str">
        <f>IF(('EPC-objekt 13'!$V$83&lt;&gt;""),('EPC-objekt 13'!$N$7),"----------------------------------------------------")</f>
        <v>----------------------------------------------------</v>
      </c>
      <c r="T17" s="659"/>
      <c r="U17" s="659"/>
      <c r="V17" s="659"/>
      <c r="W17" s="659"/>
      <c r="X17" s="659"/>
      <c r="Y17" s="659"/>
      <c r="Z17" s="659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20.100000000000001" customHeight="1" x14ac:dyDescent="0.25">
      <c r="A18" s="11" t="s">
        <v>56</v>
      </c>
      <c r="B18" s="658" t="str">
        <f>IF(('EPC-objekt 14'!$V$83&lt;&gt;""),('EPC-objekt 14'!$B$5),"----------------------------------------------------")</f>
        <v>----------------------------------------------------</v>
      </c>
      <c r="C18" s="658"/>
      <c r="D18" s="658"/>
      <c r="E18" s="658"/>
      <c r="F18" s="658"/>
      <c r="G18" s="658"/>
      <c r="H18" s="658"/>
      <c r="I18" s="658"/>
      <c r="J18" s="658"/>
      <c r="K18" s="659" t="str">
        <f>IF(('EPC-objekt 14'!$V$83&lt;&gt;""),('EPC-objekt 14'!$D$7),"----------------------------------------------------")</f>
        <v>----------------------------------------------------</v>
      </c>
      <c r="L18" s="659"/>
      <c r="M18" s="659"/>
      <c r="N18" s="659"/>
      <c r="O18" s="659"/>
      <c r="P18" s="659"/>
      <c r="Q18" s="659"/>
      <c r="R18" s="659"/>
      <c r="S18" s="659" t="str">
        <f>IF(('EPC-objekt 14'!$V$83&lt;&gt;""),('EPC-objekt 14'!$N$7),"----------------------------------------------------")</f>
        <v>----------------------------------------------------</v>
      </c>
      <c r="T18" s="659"/>
      <c r="U18" s="659"/>
      <c r="V18" s="659"/>
      <c r="W18" s="659"/>
      <c r="X18" s="659"/>
      <c r="Y18" s="659"/>
      <c r="Z18" s="659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20.100000000000001" customHeight="1" x14ac:dyDescent="0.25">
      <c r="A19" s="11" t="s">
        <v>57</v>
      </c>
      <c r="B19" s="658" t="str">
        <f>IF(('EPC-objekt 15'!$V$83&lt;&gt;""),('EPC-objekt 15'!$B$5),"----------------------------------------------------")</f>
        <v>----------------------------------------------------</v>
      </c>
      <c r="C19" s="658"/>
      <c r="D19" s="658"/>
      <c r="E19" s="658"/>
      <c r="F19" s="658"/>
      <c r="G19" s="658"/>
      <c r="H19" s="658"/>
      <c r="I19" s="658"/>
      <c r="J19" s="658"/>
      <c r="K19" s="659" t="str">
        <f>IF(('EPC-objekt 15'!$V$83&lt;&gt;""),('EPC-objekt 15'!$D$7),"----------------------------------------------------")</f>
        <v>----------------------------------------------------</v>
      </c>
      <c r="L19" s="659"/>
      <c r="M19" s="659"/>
      <c r="N19" s="659"/>
      <c r="O19" s="659"/>
      <c r="P19" s="659"/>
      <c r="Q19" s="659"/>
      <c r="R19" s="659"/>
      <c r="S19" s="659" t="str">
        <f>IF(('EPC-objekt 15'!$V$83&lt;&gt;""),('EPC-objekt 15'!$N$7),"----------------------------------------------------")</f>
        <v>----------------------------------------------------</v>
      </c>
      <c r="T19" s="659"/>
      <c r="U19" s="659"/>
      <c r="V19" s="659"/>
      <c r="W19" s="659"/>
      <c r="X19" s="659"/>
      <c r="Y19" s="659"/>
      <c r="Z19" s="659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7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7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7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7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7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7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7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7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7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7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7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7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</sheetData>
  <sheetProtection algorithmName="SHA-512" hashValue="8YCj0GxqvKgEJB4icuTUTsVI0wVA653hUcbx4ITzuczY281Wfglud4Vqff0pF80nhjuAeGtenCyfNAZFMD8PaQ==" saltValue="DfIiUlmhWfjHiHMrB8HIIg==" spinCount="100000" sheet="1" objects="1" scenarios="1"/>
  <mergeCells count="51">
    <mergeCell ref="B19:J19"/>
    <mergeCell ref="K19:R19"/>
    <mergeCell ref="S19:Z19"/>
    <mergeCell ref="B14:J14"/>
    <mergeCell ref="B11:J11"/>
    <mergeCell ref="B12:J12"/>
    <mergeCell ref="K14:R14"/>
    <mergeCell ref="S14:Z14"/>
    <mergeCell ref="B17:J17"/>
    <mergeCell ref="B18:J18"/>
    <mergeCell ref="B15:J15"/>
    <mergeCell ref="B16:J16"/>
    <mergeCell ref="K15:R15"/>
    <mergeCell ref="S15:Z15"/>
    <mergeCell ref="K16:R16"/>
    <mergeCell ref="S16:Z16"/>
    <mergeCell ref="K17:R17"/>
    <mergeCell ref="S17:Z17"/>
    <mergeCell ref="K18:R18"/>
    <mergeCell ref="S18:Z18"/>
    <mergeCell ref="B10:J10"/>
    <mergeCell ref="B13:J13"/>
    <mergeCell ref="K10:R10"/>
    <mergeCell ref="S10:Z10"/>
    <mergeCell ref="K11:R11"/>
    <mergeCell ref="S11:Z11"/>
    <mergeCell ref="K12:R12"/>
    <mergeCell ref="S12:Z12"/>
    <mergeCell ref="K13:R13"/>
    <mergeCell ref="S13:Z13"/>
    <mergeCell ref="B6:J6"/>
    <mergeCell ref="B7:J7"/>
    <mergeCell ref="B9:J9"/>
    <mergeCell ref="K6:R6"/>
    <mergeCell ref="S6:Z6"/>
    <mergeCell ref="K7:R7"/>
    <mergeCell ref="S7:Z7"/>
    <mergeCell ref="K8:R8"/>
    <mergeCell ref="S8:Z8"/>
    <mergeCell ref="K9:R9"/>
    <mergeCell ref="S9:Z9"/>
    <mergeCell ref="B8:J8"/>
    <mergeCell ref="B5:J5"/>
    <mergeCell ref="K5:R5"/>
    <mergeCell ref="S5:Z5"/>
    <mergeCell ref="A1:Y1"/>
    <mergeCell ref="A2:Y2"/>
    <mergeCell ref="K3:X3"/>
    <mergeCell ref="B4:J4"/>
    <mergeCell ref="K4:R4"/>
    <mergeCell ref="S4:Y4"/>
  </mergeCells>
  <pageMargins left="0.70866141732283472" right="0.70866141732283472" top="0.74803149606299213" bottom="0.74803149606299213" header="0" footer="0"/>
  <pageSetup paperSize="9" scale="88" fitToHeight="0" orientation="portrait" r:id="rId1"/>
  <headerFooter>
    <oddHeader>&amp;L&amp;G</oddHeader>
    <oddFooter>&amp;Lverze šablony 1.0&amp;C&amp;P.</oddFooter>
    <firstHeader>&amp;L&amp;G</firstHead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K934"/>
  <sheetViews>
    <sheetView showGridLines="0" zoomScaleNormal="100" workbookViewId="0">
      <selection activeCell="K3" sqref="K3:X3"/>
    </sheetView>
  </sheetViews>
  <sheetFormatPr defaultColWidth="14.42578125" defaultRowHeight="15" customHeight="1" x14ac:dyDescent="0.25"/>
  <cols>
    <col min="1" max="1" width="8.42578125" customWidth="1"/>
    <col min="2" max="2" width="3.7109375" customWidth="1"/>
    <col min="3" max="4" width="2" customWidth="1"/>
    <col min="5" max="10" width="3.7109375" customWidth="1"/>
    <col min="11" max="11" width="4.28515625" customWidth="1"/>
    <col min="12" max="24" width="3.7109375" customWidth="1"/>
    <col min="25" max="25" width="7.7109375" customWidth="1"/>
    <col min="26" max="27" width="3.7109375" customWidth="1"/>
    <col min="28" max="28" width="29.42578125" hidden="1" customWidth="1"/>
    <col min="29" max="35" width="3.7109375" customWidth="1"/>
  </cols>
  <sheetData>
    <row r="1" spans="1:37" ht="45" customHeight="1" x14ac:dyDescent="0.25">
      <c r="A1" s="660" t="s">
        <v>67</v>
      </c>
      <c r="B1" s="661"/>
      <c r="C1" s="661"/>
      <c r="D1" s="661"/>
      <c r="E1" s="661"/>
      <c r="F1" s="661"/>
      <c r="G1" s="661"/>
      <c r="H1" s="661"/>
      <c r="I1" s="661"/>
      <c r="J1" s="661"/>
      <c r="K1" s="661"/>
      <c r="L1" s="661"/>
      <c r="M1" s="661"/>
      <c r="N1" s="661"/>
      <c r="O1" s="661"/>
      <c r="P1" s="661"/>
      <c r="Q1" s="661"/>
      <c r="R1" s="661"/>
      <c r="S1" s="661"/>
      <c r="T1" s="661"/>
      <c r="U1" s="661"/>
      <c r="V1" s="661"/>
      <c r="W1" s="661"/>
      <c r="X1" s="661"/>
      <c r="Y1" s="66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7" ht="9.6" customHeight="1" thickBot="1" x14ac:dyDescent="0.3">
      <c r="A2" s="662"/>
      <c r="B2" s="661"/>
      <c r="C2" s="661"/>
      <c r="D2" s="661"/>
      <c r="E2" s="661"/>
      <c r="F2" s="661"/>
      <c r="G2" s="661"/>
      <c r="H2" s="661"/>
      <c r="I2" s="661"/>
      <c r="J2" s="661"/>
      <c r="K2" s="661"/>
      <c r="L2" s="661"/>
      <c r="M2" s="661"/>
      <c r="N2" s="661"/>
      <c r="O2" s="661"/>
      <c r="P2" s="661"/>
      <c r="Q2" s="661"/>
      <c r="R2" s="661"/>
      <c r="S2" s="661"/>
      <c r="T2" s="661"/>
      <c r="U2" s="661"/>
      <c r="V2" s="661"/>
      <c r="W2" s="661"/>
      <c r="X2" s="661"/>
      <c r="Y2" s="66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7" ht="30.6" customHeight="1" thickBot="1" x14ac:dyDescent="0.3">
      <c r="A3" s="2"/>
      <c r="B3" s="1"/>
      <c r="C3" s="1"/>
      <c r="D3" s="1"/>
      <c r="E3" s="1"/>
      <c r="F3" s="1" t="s">
        <v>38</v>
      </c>
      <c r="G3" s="1"/>
      <c r="H3" s="1"/>
      <c r="J3" s="1"/>
      <c r="K3" s="663">
        <f>'seznam objektů'!B5</f>
        <v>0</v>
      </c>
      <c r="L3" s="664"/>
      <c r="M3" s="664"/>
      <c r="N3" s="664"/>
      <c r="O3" s="664"/>
      <c r="P3" s="664"/>
      <c r="Q3" s="664"/>
      <c r="R3" s="664"/>
      <c r="S3" s="664"/>
      <c r="T3" s="664"/>
      <c r="U3" s="664"/>
      <c r="V3" s="664"/>
      <c r="W3" s="664"/>
      <c r="X3" s="665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7" ht="17.649999999999999" customHeight="1" x14ac:dyDescent="0.2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7" ht="28.5" customHeight="1" x14ac:dyDescent="0.25">
      <c r="A5" s="11" t="s">
        <v>44</v>
      </c>
      <c r="B5" s="666" t="s">
        <v>10</v>
      </c>
      <c r="C5" s="666"/>
      <c r="D5" s="666"/>
      <c r="E5" s="666"/>
      <c r="F5" s="666"/>
      <c r="G5" s="666"/>
      <c r="H5" s="666"/>
      <c r="I5" s="666"/>
      <c r="J5" s="666"/>
      <c r="K5" s="667" t="s">
        <v>2</v>
      </c>
      <c r="L5" s="667"/>
      <c r="M5" s="667"/>
      <c r="N5" s="667"/>
      <c r="O5" s="667"/>
      <c r="P5" s="667"/>
      <c r="Q5" s="667"/>
      <c r="R5" s="667"/>
      <c r="S5" s="667" t="s">
        <v>39</v>
      </c>
      <c r="T5" s="667"/>
      <c r="U5" s="667"/>
      <c r="V5" s="667"/>
      <c r="W5" s="667"/>
      <c r="X5" s="667"/>
      <c r="Y5" s="667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20.100000000000001" customHeight="1" x14ac:dyDescent="0.25">
      <c r="A6" s="11" t="s">
        <v>0</v>
      </c>
      <c r="B6" s="667" t="str">
        <f>IF(('EPC-objekt 1'!$V$86&lt;&gt;""),('EPC-objekt 1'!$B$5),"----------------------------------------------------")</f>
        <v>----------------------------------------------------</v>
      </c>
      <c r="C6" s="667"/>
      <c r="D6" s="667"/>
      <c r="E6" s="667"/>
      <c r="F6" s="667"/>
      <c r="G6" s="667"/>
      <c r="H6" s="667"/>
      <c r="I6" s="667"/>
      <c r="J6" s="667"/>
      <c r="K6" s="668" t="str">
        <f>IF(('EPC-objekt 1'!$V$86&lt;&gt;""),('EPC-objekt 1'!$D$7),"----------------------------------------------------")</f>
        <v>----------------------------------------------------</v>
      </c>
      <c r="L6" s="668"/>
      <c r="M6" s="668"/>
      <c r="N6" s="668"/>
      <c r="O6" s="668"/>
      <c r="P6" s="668"/>
      <c r="Q6" s="668"/>
      <c r="R6" s="668"/>
      <c r="S6" s="668" t="str">
        <f>IF(('EPC-objekt 1'!$V$86&lt;&gt;""),('EPC-objekt 1'!$N$7),"----------------------------------------------------")</f>
        <v>----------------------------------------------------</v>
      </c>
      <c r="T6" s="668"/>
      <c r="U6" s="668"/>
      <c r="V6" s="668"/>
      <c r="W6" s="668"/>
      <c r="X6" s="668"/>
      <c r="Y6" s="668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20.100000000000001" customHeight="1" x14ac:dyDescent="0.25">
      <c r="A7" s="11" t="s">
        <v>8</v>
      </c>
      <c r="B7" s="667" t="str">
        <f>IF(('EPC-objekt 2'!$V$86&lt;&gt;""),('EPC-objekt 2'!$B$5),"----------------------------------------------------")</f>
        <v>----------------------------------------------------</v>
      </c>
      <c r="C7" s="667"/>
      <c r="D7" s="667"/>
      <c r="E7" s="667"/>
      <c r="F7" s="667"/>
      <c r="G7" s="667"/>
      <c r="H7" s="667"/>
      <c r="I7" s="667"/>
      <c r="J7" s="667"/>
      <c r="K7" s="668" t="str">
        <f>IF(('EPC-objekt 2'!$V$86&lt;&gt;""),('EPC-objekt 2'!$D$7),"----------------------------------------------------")</f>
        <v>----------------------------------------------------</v>
      </c>
      <c r="L7" s="668"/>
      <c r="M7" s="668"/>
      <c r="N7" s="668"/>
      <c r="O7" s="668"/>
      <c r="P7" s="668"/>
      <c r="Q7" s="668"/>
      <c r="R7" s="668"/>
      <c r="S7" s="668" t="str">
        <f>IF(('EPC-objekt 2'!$V$86&lt;&gt;""),('EPC-objekt 2'!$N$7),"----------------------------------------------------")</f>
        <v>----------------------------------------------------</v>
      </c>
      <c r="T7" s="668"/>
      <c r="U7" s="668"/>
      <c r="V7" s="668"/>
      <c r="W7" s="668"/>
      <c r="X7" s="668"/>
      <c r="Y7" s="668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20.100000000000001" customHeight="1" x14ac:dyDescent="0.25">
      <c r="A8" s="11" t="s">
        <v>5</v>
      </c>
      <c r="B8" s="667" t="str">
        <f>IF(('EPC-objekt 3'!$V$86&lt;&gt;""),('EPC-objekt 3'!$B$5),"----------------------------------------------------")</f>
        <v>----------------------------------------------------</v>
      </c>
      <c r="C8" s="667"/>
      <c r="D8" s="667"/>
      <c r="E8" s="667"/>
      <c r="F8" s="667"/>
      <c r="G8" s="667"/>
      <c r="H8" s="667"/>
      <c r="I8" s="667"/>
      <c r="J8" s="667"/>
      <c r="K8" s="668" t="str">
        <f>IF(('EPC-objekt 3'!$V$86&lt;&gt;""),('EPC-objekt 3'!$D$7),"----------------------------------------------------")</f>
        <v>----------------------------------------------------</v>
      </c>
      <c r="L8" s="668"/>
      <c r="M8" s="668"/>
      <c r="N8" s="668"/>
      <c r="O8" s="668"/>
      <c r="P8" s="668"/>
      <c r="Q8" s="668"/>
      <c r="R8" s="668"/>
      <c r="S8" s="668" t="str">
        <f>IF(('EPC-objekt 3'!$V$86&lt;&gt;""),('EPC-objekt 3'!$N$7),"----------------------------------------------------")</f>
        <v>----------------------------------------------------</v>
      </c>
      <c r="T8" s="668"/>
      <c r="U8" s="668"/>
      <c r="V8" s="668"/>
      <c r="W8" s="668"/>
      <c r="X8" s="668"/>
      <c r="Y8" s="668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20.100000000000001" customHeight="1" x14ac:dyDescent="0.25">
      <c r="A9" s="11" t="s">
        <v>46</v>
      </c>
      <c r="B9" s="667" t="str">
        <f>IF(('EPC-objekt 4'!$V$86&lt;&gt;""),('EPC-objekt 4'!$B$5),"----------------------------------------------------")</f>
        <v>----------------------------------------------------</v>
      </c>
      <c r="C9" s="667"/>
      <c r="D9" s="667"/>
      <c r="E9" s="667"/>
      <c r="F9" s="667"/>
      <c r="G9" s="667"/>
      <c r="H9" s="667"/>
      <c r="I9" s="667"/>
      <c r="J9" s="667"/>
      <c r="K9" s="668" t="str">
        <f>IF(('EPC-objekt 4'!$V$86&lt;&gt;""),('EPC-objekt 4'!$D$7),"----------------------------------------------------")</f>
        <v>----------------------------------------------------</v>
      </c>
      <c r="L9" s="668"/>
      <c r="M9" s="668"/>
      <c r="N9" s="668"/>
      <c r="O9" s="668"/>
      <c r="P9" s="668"/>
      <c r="Q9" s="668"/>
      <c r="R9" s="668"/>
      <c r="S9" s="668" t="str">
        <f>IF(('EPC-objekt 4'!$V$86&lt;&gt;""),('EPC-objekt 4'!$N$7),"----------------------------------------------------")</f>
        <v>----------------------------------------------------</v>
      </c>
      <c r="T9" s="668"/>
      <c r="U9" s="668"/>
      <c r="V9" s="668"/>
      <c r="W9" s="668"/>
      <c r="X9" s="668"/>
      <c r="Y9" s="668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20.100000000000001" customHeight="1" x14ac:dyDescent="0.25">
      <c r="A10" s="11" t="s">
        <v>47</v>
      </c>
      <c r="B10" s="667" t="str">
        <f>IF(('EPC-objekt 5'!$V$86&lt;&gt;""),('EPC-objekt 5'!$B$5),"----------------------------------------------------")</f>
        <v>----------------------------------------------------</v>
      </c>
      <c r="C10" s="667"/>
      <c r="D10" s="667"/>
      <c r="E10" s="667"/>
      <c r="F10" s="667"/>
      <c r="G10" s="667"/>
      <c r="H10" s="667"/>
      <c r="I10" s="667"/>
      <c r="J10" s="667"/>
      <c r="K10" s="668" t="str">
        <f>IF(('EPC-objekt 5'!$V$86&lt;&gt;""),('EPC-objekt 5'!$D$7),"----------------------------------------------------")</f>
        <v>----------------------------------------------------</v>
      </c>
      <c r="L10" s="668"/>
      <c r="M10" s="668"/>
      <c r="N10" s="668"/>
      <c r="O10" s="668"/>
      <c r="P10" s="668"/>
      <c r="Q10" s="668"/>
      <c r="R10" s="668"/>
      <c r="S10" s="668" t="str">
        <f>IF(('EPC-objekt 5'!$V$86&lt;&gt;""),('EPC-objekt 5'!$N$7),"----------------------------------------------------")</f>
        <v>----------------------------------------------------</v>
      </c>
      <c r="T10" s="668"/>
      <c r="U10" s="668"/>
      <c r="V10" s="668"/>
      <c r="W10" s="668"/>
      <c r="X10" s="668"/>
      <c r="Y10" s="668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20.100000000000001" customHeight="1" x14ac:dyDescent="0.25">
      <c r="A11" s="11" t="s">
        <v>48</v>
      </c>
      <c r="B11" s="667" t="str">
        <f>IF(('EPC-objekt 6'!$V$86&lt;&gt;""),('EPC-objekt 6'!$B$5),"----------------------------------------------------")</f>
        <v>----------------------------------------------------</v>
      </c>
      <c r="C11" s="667"/>
      <c r="D11" s="667"/>
      <c r="E11" s="667"/>
      <c r="F11" s="667"/>
      <c r="G11" s="667"/>
      <c r="H11" s="667"/>
      <c r="I11" s="667"/>
      <c r="J11" s="667"/>
      <c r="K11" s="668" t="str">
        <f>IF(('EPC-objekt 6'!$V$86&lt;&gt;""),('EPC-objekt 6'!$D$7),"----------------------------------------------------")</f>
        <v>----------------------------------------------------</v>
      </c>
      <c r="L11" s="668"/>
      <c r="M11" s="668"/>
      <c r="N11" s="668"/>
      <c r="O11" s="668"/>
      <c r="P11" s="668"/>
      <c r="Q11" s="668"/>
      <c r="R11" s="668"/>
      <c r="S11" s="668" t="str">
        <f>IF(('EPC-objekt 6'!$V$86&lt;&gt;""),('EPC-objekt 6'!$N$7),"----------------------------------------------------")</f>
        <v>----------------------------------------------------</v>
      </c>
      <c r="T11" s="668"/>
      <c r="U11" s="668"/>
      <c r="V11" s="668"/>
      <c r="W11" s="668"/>
      <c r="X11" s="668"/>
      <c r="Y11" s="668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20.100000000000001" customHeight="1" x14ac:dyDescent="0.25">
      <c r="A12" s="11" t="s">
        <v>49</v>
      </c>
      <c r="B12" s="667" t="str">
        <f>IF(('EPC-objekt 7'!$V$86&lt;&gt;""),('EPC-objekt 7'!$B$5),"----------------------------------------------------")</f>
        <v>----------------------------------------------------</v>
      </c>
      <c r="C12" s="667"/>
      <c r="D12" s="667"/>
      <c r="E12" s="667"/>
      <c r="F12" s="667"/>
      <c r="G12" s="667"/>
      <c r="H12" s="667"/>
      <c r="I12" s="667"/>
      <c r="J12" s="667"/>
      <c r="K12" s="668" t="str">
        <f>IF(('EPC-objekt 7'!$V$86&lt;&gt;""),('EPC-objekt 7'!$D$7),"----------------------------------------------------")</f>
        <v>----------------------------------------------------</v>
      </c>
      <c r="L12" s="668"/>
      <c r="M12" s="668"/>
      <c r="N12" s="668"/>
      <c r="O12" s="668"/>
      <c r="P12" s="668"/>
      <c r="Q12" s="668"/>
      <c r="R12" s="668"/>
      <c r="S12" s="668" t="str">
        <f>IF(('EPC-objekt 7'!$V$86&lt;&gt;""),('EPC-objekt 7'!$N$7),"----------------------------------------------------")</f>
        <v>----------------------------------------------------</v>
      </c>
      <c r="T12" s="668"/>
      <c r="U12" s="668"/>
      <c r="V12" s="668"/>
      <c r="W12" s="668"/>
      <c r="X12" s="668"/>
      <c r="Y12" s="668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20.100000000000001" customHeight="1" x14ac:dyDescent="0.25">
      <c r="A13" s="11" t="s">
        <v>50</v>
      </c>
      <c r="B13" s="667" t="str">
        <f>IF(('EPC-objekt 8'!$V$86&lt;&gt;""),('EPC-objekt 8'!$B$5),"----------------------------------------------------")</f>
        <v>----------------------------------------------------</v>
      </c>
      <c r="C13" s="667"/>
      <c r="D13" s="667"/>
      <c r="E13" s="667"/>
      <c r="F13" s="667"/>
      <c r="G13" s="667"/>
      <c r="H13" s="667"/>
      <c r="I13" s="667"/>
      <c r="J13" s="667"/>
      <c r="K13" s="668" t="str">
        <f>IF(('EPC-objekt 8'!$V$86&lt;&gt;""),('EPC-objekt 8'!$D$7),"----------------------------------------------------")</f>
        <v>----------------------------------------------------</v>
      </c>
      <c r="L13" s="668"/>
      <c r="M13" s="668"/>
      <c r="N13" s="668"/>
      <c r="O13" s="668"/>
      <c r="P13" s="668"/>
      <c r="Q13" s="668"/>
      <c r="R13" s="668"/>
      <c r="S13" s="668" t="str">
        <f>IF(('EPC-objekt 8'!$V$86&lt;&gt;""),('EPC-objekt 8'!$N$7),"----------------------------------------------------")</f>
        <v>----------------------------------------------------</v>
      </c>
      <c r="T13" s="668"/>
      <c r="U13" s="668"/>
      <c r="V13" s="668"/>
      <c r="W13" s="668"/>
      <c r="X13" s="668"/>
      <c r="Y13" s="668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20.100000000000001" customHeight="1" x14ac:dyDescent="0.25">
      <c r="A14" s="11" t="s">
        <v>51</v>
      </c>
      <c r="B14" s="667" t="str">
        <f>IF(('EPC-objekt 9'!$V$86&lt;&gt;""),('EPC-objekt 9'!$B$5),"----------------------------------------------------")</f>
        <v>----------------------------------------------------</v>
      </c>
      <c r="C14" s="667"/>
      <c r="D14" s="667"/>
      <c r="E14" s="667"/>
      <c r="F14" s="667"/>
      <c r="G14" s="667"/>
      <c r="H14" s="667"/>
      <c r="I14" s="667"/>
      <c r="J14" s="667"/>
      <c r="K14" s="668" t="str">
        <f>IF(('EPC-objekt 9'!$V$86&lt;&gt;""),('EPC-objekt 9'!$D$7),"----------------------------------------------------")</f>
        <v>----------------------------------------------------</v>
      </c>
      <c r="L14" s="668"/>
      <c r="M14" s="668"/>
      <c r="N14" s="668"/>
      <c r="O14" s="668"/>
      <c r="P14" s="668"/>
      <c r="Q14" s="668"/>
      <c r="R14" s="668"/>
      <c r="S14" s="668" t="str">
        <f>IF(('EPC-objekt 9'!$V$86&lt;&gt;""),('EPC-objekt 9'!$N$7),"----------------------------------------------------")</f>
        <v>----------------------------------------------------</v>
      </c>
      <c r="T14" s="668"/>
      <c r="U14" s="668"/>
      <c r="V14" s="668"/>
      <c r="W14" s="668"/>
      <c r="X14" s="668"/>
      <c r="Y14" s="668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20.100000000000001" customHeight="1" x14ac:dyDescent="0.25">
      <c r="A15" s="11" t="s">
        <v>52</v>
      </c>
      <c r="B15" s="667" t="str">
        <f>IF(('EPC-objekt 10'!$V$86&lt;&gt;""),('EPC-objekt 10'!$B$5),"----------------------------------------------------")</f>
        <v>----------------------------------------------------</v>
      </c>
      <c r="C15" s="667"/>
      <c r="D15" s="667"/>
      <c r="E15" s="667"/>
      <c r="F15" s="667"/>
      <c r="G15" s="667"/>
      <c r="H15" s="667"/>
      <c r="I15" s="667"/>
      <c r="J15" s="667"/>
      <c r="K15" s="668" t="str">
        <f>IF(('EPC-objekt 10'!$V$86&lt;&gt;""),('EPC-objekt 10'!$D$7),"----------------------------------------------------")</f>
        <v>----------------------------------------------------</v>
      </c>
      <c r="L15" s="668"/>
      <c r="M15" s="668"/>
      <c r="N15" s="668"/>
      <c r="O15" s="668"/>
      <c r="P15" s="668"/>
      <c r="Q15" s="668"/>
      <c r="R15" s="668"/>
      <c r="S15" s="668" t="str">
        <f>IF(('EPC-objekt 10'!$V$86&lt;&gt;""),('EPC-objekt 10'!$N$7),"----------------------------------------------------")</f>
        <v>----------------------------------------------------</v>
      </c>
      <c r="T15" s="668"/>
      <c r="U15" s="668"/>
      <c r="V15" s="668"/>
      <c r="W15" s="668"/>
      <c r="X15" s="668"/>
      <c r="Y15" s="668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20.100000000000001" customHeight="1" x14ac:dyDescent="0.25">
      <c r="A16" s="11" t="s">
        <v>53</v>
      </c>
      <c r="B16" s="667" t="str">
        <f>IF(('EPC-objekt 11'!$V$86&lt;&gt;""),('EPC-objekt 11'!$B$5),"----------------------------------------------------")</f>
        <v>----------------------------------------------------</v>
      </c>
      <c r="C16" s="667"/>
      <c r="D16" s="667"/>
      <c r="E16" s="667"/>
      <c r="F16" s="667"/>
      <c r="G16" s="667"/>
      <c r="H16" s="667"/>
      <c r="I16" s="667"/>
      <c r="J16" s="667"/>
      <c r="K16" s="668" t="str">
        <f>IF(('EPC-objekt 11'!$V$86&lt;&gt;""),('EPC-objekt 11'!$D$7),"----------------------------------------------------")</f>
        <v>----------------------------------------------------</v>
      </c>
      <c r="L16" s="668"/>
      <c r="M16" s="668"/>
      <c r="N16" s="668"/>
      <c r="O16" s="668"/>
      <c r="P16" s="668"/>
      <c r="Q16" s="668"/>
      <c r="R16" s="668"/>
      <c r="S16" s="668" t="str">
        <f>IF(('EPC-objekt 11'!$V$86&lt;&gt;""),('EPC-objekt 11'!$N$7),"----------------------------------------------------")</f>
        <v>----------------------------------------------------</v>
      </c>
      <c r="T16" s="668"/>
      <c r="U16" s="668"/>
      <c r="V16" s="668"/>
      <c r="W16" s="668"/>
      <c r="X16" s="668"/>
      <c r="Y16" s="668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20.100000000000001" customHeight="1" x14ac:dyDescent="0.25">
      <c r="A17" s="11" t="s">
        <v>54</v>
      </c>
      <c r="B17" s="667" t="str">
        <f>IF(('EPC-objekt 12'!$V$86&lt;&gt;""),('EPC-objekt 12'!$B$5),"----------------------------------------------------")</f>
        <v>----------------------------------------------------</v>
      </c>
      <c r="C17" s="667"/>
      <c r="D17" s="667"/>
      <c r="E17" s="667"/>
      <c r="F17" s="667"/>
      <c r="G17" s="667"/>
      <c r="H17" s="667"/>
      <c r="I17" s="667"/>
      <c r="J17" s="667"/>
      <c r="K17" s="668" t="str">
        <f>IF(('EPC-objekt 12'!$V$86&lt;&gt;""),('EPC-objekt 12'!$D$7),"----------------------------------------------------")</f>
        <v>----------------------------------------------------</v>
      </c>
      <c r="L17" s="668"/>
      <c r="M17" s="668"/>
      <c r="N17" s="668"/>
      <c r="O17" s="668"/>
      <c r="P17" s="668"/>
      <c r="Q17" s="668"/>
      <c r="R17" s="668"/>
      <c r="S17" s="668" t="str">
        <f>IF(('EPC-objekt 12'!$V$86&lt;&gt;""),('EPC-objekt 12'!$N$7),"----------------------------------------------------")</f>
        <v>----------------------------------------------------</v>
      </c>
      <c r="T17" s="668"/>
      <c r="U17" s="668"/>
      <c r="V17" s="668"/>
      <c r="W17" s="668"/>
      <c r="X17" s="668"/>
      <c r="Y17" s="668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20.100000000000001" customHeight="1" x14ac:dyDescent="0.25">
      <c r="A18" s="11" t="s">
        <v>55</v>
      </c>
      <c r="B18" s="667" t="str">
        <f>IF(('EPC-objekt 13'!$V$86&lt;&gt;""),('EPC-objekt 13'!$B$5),"----------------------------------------------------")</f>
        <v>----------------------------------------------------</v>
      </c>
      <c r="C18" s="667"/>
      <c r="D18" s="667"/>
      <c r="E18" s="667"/>
      <c r="F18" s="667"/>
      <c r="G18" s="667"/>
      <c r="H18" s="667"/>
      <c r="I18" s="667"/>
      <c r="J18" s="667"/>
      <c r="K18" s="668" t="str">
        <f>IF(('EPC-objekt 13'!$V$86&lt;&gt;""),('EPC-objekt 13'!$D$7),"----------------------------------------------------")</f>
        <v>----------------------------------------------------</v>
      </c>
      <c r="L18" s="668"/>
      <c r="M18" s="668"/>
      <c r="N18" s="668"/>
      <c r="O18" s="668"/>
      <c r="P18" s="668"/>
      <c r="Q18" s="668"/>
      <c r="R18" s="668"/>
      <c r="S18" s="668" t="str">
        <f>IF(('EPC-objekt 13'!$V$86&lt;&gt;""),('EPC-objekt 13'!$N$7),"----------------------------------------------------")</f>
        <v>----------------------------------------------------</v>
      </c>
      <c r="T18" s="668"/>
      <c r="U18" s="668"/>
      <c r="V18" s="668"/>
      <c r="W18" s="668"/>
      <c r="X18" s="668"/>
      <c r="Y18" s="668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20.100000000000001" customHeight="1" x14ac:dyDescent="0.25">
      <c r="A19" s="11" t="s">
        <v>56</v>
      </c>
      <c r="B19" s="667" t="str">
        <f>IF(('EPC-objekt 14'!$V$86&lt;&gt;""),('EPC-objekt 14'!$B$5),"----------------------------------------------------")</f>
        <v>----------------------------------------------------</v>
      </c>
      <c r="C19" s="667"/>
      <c r="D19" s="667"/>
      <c r="E19" s="667"/>
      <c r="F19" s="667"/>
      <c r="G19" s="667"/>
      <c r="H19" s="667"/>
      <c r="I19" s="667"/>
      <c r="J19" s="667"/>
      <c r="K19" s="668" t="str">
        <f>IF(('EPC-objekt 14'!$V$86&lt;&gt;""),('EPC-objekt 14'!$D$7),"----------------------------------------------------")</f>
        <v>----------------------------------------------------</v>
      </c>
      <c r="L19" s="668"/>
      <c r="M19" s="668"/>
      <c r="N19" s="668"/>
      <c r="O19" s="668"/>
      <c r="P19" s="668"/>
      <c r="Q19" s="668"/>
      <c r="R19" s="668"/>
      <c r="S19" s="668" t="str">
        <f>IF(('EPC-objekt 14'!$V$86&lt;&gt;""),('EPC-objekt 14'!$N$7),"----------------------------------------------------")</f>
        <v>----------------------------------------------------</v>
      </c>
      <c r="T19" s="668"/>
      <c r="U19" s="668"/>
      <c r="V19" s="668"/>
      <c r="W19" s="668"/>
      <c r="X19" s="668"/>
      <c r="Y19" s="668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20.100000000000001" customHeight="1" x14ac:dyDescent="0.25">
      <c r="A20" s="11" t="s">
        <v>57</v>
      </c>
      <c r="B20" s="667" t="str">
        <f>IF(('EPC-objekt 15'!$V$86&lt;&gt;""),('EPC-objekt 15'!$B$5),"----------------------------------------------------")</f>
        <v>----------------------------------------------------</v>
      </c>
      <c r="C20" s="667"/>
      <c r="D20" s="667"/>
      <c r="E20" s="667"/>
      <c r="F20" s="667"/>
      <c r="G20" s="667"/>
      <c r="H20" s="667"/>
      <c r="I20" s="667"/>
      <c r="J20" s="667"/>
      <c r="K20" s="668" t="str">
        <f>IF(('EPC-objekt 15'!$V$86&lt;&gt;""),('EPC-objekt 15'!$D$7),"----------------------------------------------------")</f>
        <v>----------------------------------------------------</v>
      </c>
      <c r="L20" s="668"/>
      <c r="M20" s="668"/>
      <c r="N20" s="668"/>
      <c r="O20" s="668"/>
      <c r="P20" s="668"/>
      <c r="Q20" s="668"/>
      <c r="R20" s="668"/>
      <c r="S20" s="668" t="str">
        <f>IF(('EPC-objekt 15'!$V$86&lt;&gt;""),('EPC-objekt 15'!$N$7),"----------------------------------------------------")</f>
        <v>----------------------------------------------------</v>
      </c>
      <c r="T20" s="668"/>
      <c r="U20" s="668"/>
      <c r="V20" s="668"/>
      <c r="W20" s="668"/>
      <c r="X20" s="668"/>
      <c r="Y20" s="668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20.100000000000001" customHeight="1" x14ac:dyDescent="0.25">
      <c r="A21" s="11"/>
      <c r="B21" s="667"/>
      <c r="C21" s="667"/>
      <c r="D21" s="667"/>
      <c r="E21" s="667"/>
      <c r="F21" s="667"/>
      <c r="G21" s="667"/>
      <c r="H21" s="667"/>
      <c r="I21" s="667"/>
      <c r="J21" s="667"/>
      <c r="K21" s="668"/>
      <c r="L21" s="668"/>
      <c r="M21" s="668"/>
      <c r="N21" s="668"/>
      <c r="O21" s="668"/>
      <c r="P21" s="668"/>
      <c r="Q21" s="668"/>
      <c r="S21" s="668"/>
      <c r="T21" s="668"/>
      <c r="U21" s="668"/>
      <c r="V21" s="668"/>
      <c r="W21" s="668"/>
      <c r="X21" s="668"/>
      <c r="Y21" s="668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20.100000000000001" customHeight="1" x14ac:dyDescent="0.25">
      <c r="A22" s="11"/>
      <c r="B22" s="667"/>
      <c r="C22" s="667"/>
      <c r="D22" s="667"/>
      <c r="E22" s="667"/>
      <c r="F22" s="667"/>
      <c r="G22" s="667"/>
      <c r="H22" s="667"/>
      <c r="I22" s="667"/>
      <c r="J22" s="667"/>
      <c r="K22" s="668"/>
      <c r="L22" s="668"/>
      <c r="M22" s="668"/>
      <c r="N22" s="668"/>
      <c r="O22" s="668"/>
      <c r="P22" s="668"/>
      <c r="Q22" s="668"/>
      <c r="S22" s="668"/>
      <c r="T22" s="668"/>
      <c r="U22" s="668"/>
      <c r="V22" s="668"/>
      <c r="W22" s="668"/>
      <c r="X22" s="668"/>
      <c r="Y22" s="668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22.15" customHeight="1" x14ac:dyDescent="0.25">
      <c r="A23" s="10"/>
      <c r="B23" s="667"/>
      <c r="C23" s="667"/>
      <c r="D23" s="667"/>
      <c r="E23" s="667"/>
      <c r="F23" s="667"/>
      <c r="G23" s="667"/>
      <c r="H23" s="667"/>
      <c r="I23" s="667"/>
      <c r="J23" s="667"/>
      <c r="K23" s="668"/>
      <c r="L23" s="668"/>
      <c r="M23" s="668"/>
      <c r="N23" s="668"/>
      <c r="O23" s="668"/>
      <c r="P23" s="668"/>
      <c r="Q23" s="668"/>
      <c r="R23" s="12"/>
      <c r="S23" s="668"/>
      <c r="T23" s="668"/>
      <c r="U23" s="668"/>
      <c r="V23" s="668"/>
      <c r="W23" s="668"/>
      <c r="X23" s="668"/>
      <c r="Y23" s="668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22.15" customHeight="1" x14ac:dyDescent="0.25">
      <c r="A24" s="10"/>
      <c r="B24" s="667"/>
      <c r="C24" s="667"/>
      <c r="D24" s="667"/>
      <c r="E24" s="667"/>
      <c r="F24" s="667"/>
      <c r="G24" s="667"/>
      <c r="H24" s="667"/>
      <c r="I24" s="667"/>
      <c r="J24" s="667"/>
      <c r="K24" s="668"/>
      <c r="L24" s="668"/>
      <c r="M24" s="668"/>
      <c r="N24" s="668"/>
      <c r="O24" s="668"/>
      <c r="P24" s="668"/>
      <c r="Q24" s="668"/>
      <c r="R24" s="12"/>
      <c r="S24" s="668"/>
      <c r="T24" s="668"/>
      <c r="U24" s="668"/>
      <c r="V24" s="668"/>
      <c r="W24" s="668"/>
      <c r="X24" s="668"/>
      <c r="Y24" s="668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22.15" customHeight="1" x14ac:dyDescent="0.25">
      <c r="A25" s="10"/>
      <c r="B25" s="667"/>
      <c r="C25" s="667"/>
      <c r="D25" s="667"/>
      <c r="E25" s="667"/>
      <c r="F25" s="667"/>
      <c r="G25" s="667"/>
      <c r="H25" s="667"/>
      <c r="I25" s="667"/>
      <c r="J25" s="667"/>
      <c r="K25" s="668"/>
      <c r="L25" s="668"/>
      <c r="M25" s="668"/>
      <c r="N25" s="668"/>
      <c r="O25" s="668"/>
      <c r="P25" s="668"/>
      <c r="Q25" s="668"/>
      <c r="R25" s="12"/>
      <c r="S25" s="668"/>
      <c r="T25" s="668"/>
      <c r="U25" s="668"/>
      <c r="V25" s="668"/>
      <c r="W25" s="668"/>
      <c r="X25" s="668"/>
      <c r="Y25" s="668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22.15" customHeight="1" x14ac:dyDescent="0.25">
      <c r="A26" s="10"/>
      <c r="B26" s="667"/>
      <c r="C26" s="667"/>
      <c r="D26" s="667"/>
      <c r="E26" s="667"/>
      <c r="F26" s="667"/>
      <c r="G26" s="667"/>
      <c r="H26" s="667"/>
      <c r="I26" s="667"/>
      <c r="J26" s="667"/>
      <c r="K26" s="668"/>
      <c r="L26" s="668"/>
      <c r="M26" s="668"/>
      <c r="N26" s="668"/>
      <c r="O26" s="668"/>
      <c r="P26" s="668"/>
      <c r="Q26" s="668"/>
      <c r="R26" s="12"/>
      <c r="S26" s="668"/>
      <c r="T26" s="668"/>
      <c r="U26" s="668"/>
      <c r="V26" s="668"/>
      <c r="W26" s="668"/>
      <c r="X26" s="668"/>
      <c r="Y26" s="668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21" customHeight="1" x14ac:dyDescent="0.25">
      <c r="A27" s="3"/>
      <c r="B27" s="667"/>
      <c r="C27" s="667"/>
      <c r="D27" s="667"/>
      <c r="E27" s="667"/>
      <c r="F27" s="667"/>
      <c r="G27" s="667"/>
      <c r="H27" s="667"/>
      <c r="I27" s="667"/>
      <c r="J27" s="667"/>
      <c r="K27" s="668"/>
      <c r="L27" s="668"/>
      <c r="M27" s="668"/>
      <c r="N27" s="668"/>
      <c r="O27" s="668"/>
      <c r="P27" s="668"/>
      <c r="Q27" s="668"/>
      <c r="R27" s="4"/>
      <c r="S27" s="668"/>
      <c r="T27" s="668"/>
      <c r="U27" s="668"/>
      <c r="V27" s="668"/>
      <c r="W27" s="668"/>
      <c r="X27" s="668"/>
      <c r="Y27" s="668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21" customHeight="1" x14ac:dyDescent="0.25">
      <c r="A28" s="3"/>
      <c r="B28" s="667"/>
      <c r="C28" s="667"/>
      <c r="D28" s="667"/>
      <c r="E28" s="667"/>
      <c r="F28" s="667"/>
      <c r="G28" s="667"/>
      <c r="H28" s="667"/>
      <c r="I28" s="667"/>
      <c r="J28" s="667"/>
      <c r="K28" s="668"/>
      <c r="L28" s="668"/>
      <c r="M28" s="668"/>
      <c r="N28" s="668"/>
      <c r="O28" s="668"/>
      <c r="P28" s="668"/>
      <c r="Q28" s="668"/>
      <c r="R28" s="3"/>
      <c r="S28" s="668"/>
      <c r="T28" s="668"/>
      <c r="U28" s="668"/>
      <c r="V28" s="668"/>
      <c r="W28" s="668"/>
      <c r="X28" s="668"/>
      <c r="Y28" s="668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21" customHeight="1" x14ac:dyDescent="0.25">
      <c r="A29" s="3"/>
      <c r="B29" s="667"/>
      <c r="C29" s="667"/>
      <c r="D29" s="667"/>
      <c r="E29" s="667"/>
      <c r="F29" s="667"/>
      <c r="G29" s="667"/>
      <c r="H29" s="667"/>
      <c r="I29" s="667"/>
      <c r="J29" s="667"/>
      <c r="K29" s="668"/>
      <c r="L29" s="668"/>
      <c r="M29" s="668"/>
      <c r="N29" s="668"/>
      <c r="O29" s="668"/>
      <c r="P29" s="668"/>
      <c r="Q29" s="668"/>
      <c r="R29" s="3"/>
      <c r="S29" s="668"/>
      <c r="T29" s="668"/>
      <c r="U29" s="668"/>
      <c r="V29" s="668"/>
      <c r="W29" s="668"/>
      <c r="X29" s="668"/>
      <c r="Y29" s="668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21" customHeight="1" x14ac:dyDescent="0.25">
      <c r="A30" s="3"/>
      <c r="B30" s="667"/>
      <c r="C30" s="667"/>
      <c r="D30" s="667"/>
      <c r="E30" s="667"/>
      <c r="F30" s="667"/>
      <c r="G30" s="667"/>
      <c r="H30" s="667"/>
      <c r="I30" s="667"/>
      <c r="J30" s="667"/>
      <c r="K30" s="668"/>
      <c r="L30" s="668"/>
      <c r="M30" s="668"/>
      <c r="N30" s="668"/>
      <c r="O30" s="668"/>
      <c r="P30" s="668"/>
      <c r="Q30" s="668"/>
      <c r="R30" s="3"/>
      <c r="S30" s="668"/>
      <c r="T30" s="668"/>
      <c r="U30" s="668"/>
      <c r="V30" s="668"/>
      <c r="W30" s="668"/>
      <c r="X30" s="668"/>
      <c r="Y30" s="668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21" customHeight="1" x14ac:dyDescent="0.25">
      <c r="A31" s="3"/>
      <c r="B31" s="667"/>
      <c r="C31" s="667"/>
      <c r="D31" s="667"/>
      <c r="E31" s="667"/>
      <c r="F31" s="667"/>
      <c r="G31" s="667"/>
      <c r="H31" s="667"/>
      <c r="I31" s="667"/>
      <c r="J31" s="667"/>
      <c r="K31" s="668"/>
      <c r="L31" s="668"/>
      <c r="M31" s="668"/>
      <c r="N31" s="668"/>
      <c r="O31" s="668"/>
      <c r="P31" s="668"/>
      <c r="Q31" s="668"/>
      <c r="R31" s="3"/>
      <c r="S31" s="668"/>
      <c r="T31" s="668"/>
      <c r="U31" s="668"/>
      <c r="V31" s="668"/>
      <c r="W31" s="668"/>
      <c r="X31" s="668"/>
      <c r="Y31" s="668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21" customHeight="1" x14ac:dyDescent="0.25">
      <c r="A32" s="3"/>
      <c r="B32" s="667"/>
      <c r="C32" s="667"/>
      <c r="D32" s="667"/>
      <c r="E32" s="667"/>
      <c r="F32" s="667"/>
      <c r="G32" s="667"/>
      <c r="H32" s="667"/>
      <c r="I32" s="667"/>
      <c r="J32" s="667"/>
      <c r="K32" s="668"/>
      <c r="L32" s="668"/>
      <c r="M32" s="668"/>
      <c r="N32" s="668"/>
      <c r="O32" s="668"/>
      <c r="P32" s="668"/>
      <c r="Q32" s="668"/>
      <c r="R32" s="3"/>
      <c r="S32" s="668"/>
      <c r="T32" s="668"/>
      <c r="U32" s="668"/>
      <c r="V32" s="668"/>
      <c r="W32" s="668"/>
      <c r="X32" s="668"/>
      <c r="Y32" s="668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21" customHeight="1" x14ac:dyDescent="0.25">
      <c r="A33" s="3"/>
      <c r="B33" s="667"/>
      <c r="C33" s="667"/>
      <c r="D33" s="667"/>
      <c r="E33" s="667"/>
      <c r="F33" s="667"/>
      <c r="G33" s="667"/>
      <c r="H33" s="667"/>
      <c r="I33" s="667"/>
      <c r="J33" s="667"/>
      <c r="K33" s="668"/>
      <c r="L33" s="668"/>
      <c r="M33" s="668"/>
      <c r="N33" s="668"/>
      <c r="O33" s="668"/>
      <c r="P33" s="668"/>
      <c r="Q33" s="668"/>
      <c r="R33" s="3"/>
      <c r="S33" s="668"/>
      <c r="T33" s="668"/>
      <c r="U33" s="668"/>
      <c r="V33" s="668"/>
      <c r="W33" s="668"/>
      <c r="X33" s="668"/>
      <c r="Y33" s="668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21" customHeight="1" x14ac:dyDescent="0.25">
      <c r="A34" s="3"/>
      <c r="B34" s="667"/>
      <c r="C34" s="667"/>
      <c r="D34" s="667"/>
      <c r="E34" s="667"/>
      <c r="F34" s="667"/>
      <c r="G34" s="667"/>
      <c r="H34" s="667"/>
      <c r="I34" s="667"/>
      <c r="J34" s="667"/>
      <c r="K34" s="668"/>
      <c r="L34" s="668"/>
      <c r="M34" s="668"/>
      <c r="N34" s="668"/>
      <c r="O34" s="668"/>
      <c r="P34" s="668"/>
      <c r="Q34" s="668"/>
      <c r="R34" s="3"/>
      <c r="S34" s="668"/>
      <c r="T34" s="668"/>
      <c r="U34" s="668"/>
      <c r="V34" s="668"/>
      <c r="W34" s="668"/>
      <c r="X34" s="668"/>
      <c r="Y34" s="668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21" customHeight="1" x14ac:dyDescent="0.25">
      <c r="A35" s="3"/>
      <c r="B35" s="667"/>
      <c r="C35" s="667"/>
      <c r="D35" s="667"/>
      <c r="E35" s="667"/>
      <c r="F35" s="667"/>
      <c r="G35" s="667"/>
      <c r="H35" s="667"/>
      <c r="I35" s="667"/>
      <c r="J35" s="667"/>
      <c r="K35" s="668"/>
      <c r="L35" s="668"/>
      <c r="M35" s="668"/>
      <c r="N35" s="668"/>
      <c r="O35" s="668"/>
      <c r="P35" s="668"/>
      <c r="Q35" s="668"/>
      <c r="R35" s="3"/>
      <c r="S35" s="668"/>
      <c r="T35" s="668"/>
      <c r="U35" s="668"/>
      <c r="V35" s="668"/>
      <c r="W35" s="668"/>
      <c r="X35" s="668"/>
      <c r="Y35" s="668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7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7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7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7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7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7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7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7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7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7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7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7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</sheetData>
  <sheetProtection algorithmName="SHA-512" hashValue="ua5k0nEqzmPxVPA6rvKW+rKtsevOZ16zIWouYKplclzn+XYGsrmpRl2YiEBTLtO1H06BVphTre/M+R3R6r373A==" saltValue="sQTVusEK+QgZMv8puWj2MA==" spinCount="100000" sheet="1" objects="1" scenarios="1"/>
  <mergeCells count="96">
    <mergeCell ref="B34:J34"/>
    <mergeCell ref="K34:Q34"/>
    <mergeCell ref="S34:Y34"/>
    <mergeCell ref="B35:J35"/>
    <mergeCell ref="K35:Q35"/>
    <mergeCell ref="S35:Y35"/>
    <mergeCell ref="B32:J32"/>
    <mergeCell ref="K32:Q32"/>
    <mergeCell ref="S32:Y32"/>
    <mergeCell ref="B33:J33"/>
    <mergeCell ref="K33:Q33"/>
    <mergeCell ref="S33:Y33"/>
    <mergeCell ref="B30:J30"/>
    <mergeCell ref="K30:Q30"/>
    <mergeCell ref="S30:Y30"/>
    <mergeCell ref="B31:J31"/>
    <mergeCell ref="K31:Q31"/>
    <mergeCell ref="S31:Y31"/>
    <mergeCell ref="B28:J28"/>
    <mergeCell ref="K28:Q28"/>
    <mergeCell ref="S28:Y28"/>
    <mergeCell ref="B29:J29"/>
    <mergeCell ref="K29:Q29"/>
    <mergeCell ref="S29:Y29"/>
    <mergeCell ref="B26:J26"/>
    <mergeCell ref="K26:Q26"/>
    <mergeCell ref="S26:Y26"/>
    <mergeCell ref="B27:J27"/>
    <mergeCell ref="K27:Q27"/>
    <mergeCell ref="S27:Y27"/>
    <mergeCell ref="B24:J24"/>
    <mergeCell ref="K24:Q24"/>
    <mergeCell ref="S24:Y24"/>
    <mergeCell ref="B25:J25"/>
    <mergeCell ref="K25:Q25"/>
    <mergeCell ref="S25:Y25"/>
    <mergeCell ref="B22:J22"/>
    <mergeCell ref="K22:Q22"/>
    <mergeCell ref="S22:Y22"/>
    <mergeCell ref="B23:J23"/>
    <mergeCell ref="K23:Q23"/>
    <mergeCell ref="S23:Y23"/>
    <mergeCell ref="B20:J20"/>
    <mergeCell ref="S20:Y20"/>
    <mergeCell ref="B21:J21"/>
    <mergeCell ref="K21:Q21"/>
    <mergeCell ref="S21:Y21"/>
    <mergeCell ref="K20:R20"/>
    <mergeCell ref="B18:J18"/>
    <mergeCell ref="S18:Y18"/>
    <mergeCell ref="B19:J19"/>
    <mergeCell ref="S19:Y19"/>
    <mergeCell ref="K18:R18"/>
    <mergeCell ref="K19:R19"/>
    <mergeCell ref="B16:J16"/>
    <mergeCell ref="S16:Y16"/>
    <mergeCell ref="B17:J17"/>
    <mergeCell ref="S17:Y17"/>
    <mergeCell ref="K16:R16"/>
    <mergeCell ref="K17:R17"/>
    <mergeCell ref="B14:J14"/>
    <mergeCell ref="S14:Y14"/>
    <mergeCell ref="B15:J15"/>
    <mergeCell ref="S15:Y15"/>
    <mergeCell ref="K14:R14"/>
    <mergeCell ref="K15:R15"/>
    <mergeCell ref="B12:J12"/>
    <mergeCell ref="S12:Y12"/>
    <mergeCell ref="B13:J13"/>
    <mergeCell ref="S13:Y13"/>
    <mergeCell ref="K12:R12"/>
    <mergeCell ref="K13:R13"/>
    <mergeCell ref="B10:J10"/>
    <mergeCell ref="S10:Y10"/>
    <mergeCell ref="B11:J11"/>
    <mergeCell ref="S11:Y11"/>
    <mergeCell ref="K10:R10"/>
    <mergeCell ref="K11:R11"/>
    <mergeCell ref="B9:J9"/>
    <mergeCell ref="S9:Y9"/>
    <mergeCell ref="B6:J6"/>
    <mergeCell ref="K6:R6"/>
    <mergeCell ref="S6:Y6"/>
    <mergeCell ref="B7:J7"/>
    <mergeCell ref="S7:Y7"/>
    <mergeCell ref="B8:J8"/>
    <mergeCell ref="S8:Y8"/>
    <mergeCell ref="K7:R7"/>
    <mergeCell ref="K8:R8"/>
    <mergeCell ref="K9:R9"/>
    <mergeCell ref="A1:Y1"/>
    <mergeCell ref="A2:Y2"/>
    <mergeCell ref="K3:X3"/>
    <mergeCell ref="B5:J5"/>
    <mergeCell ref="K5:R5"/>
    <mergeCell ref="S5:Y5"/>
  </mergeCells>
  <pageMargins left="0.70866141732283472" right="0.70866141732283472" top="0.74803149606299213" bottom="0.74803149606299213" header="0" footer="0"/>
  <pageSetup paperSize="9" scale="88" fitToHeight="0" orientation="portrait" r:id="rId1"/>
  <headerFooter>
    <oddHeader>&amp;L&amp;G</oddHeader>
    <oddFooter>&amp;Lverze šablony 1.0&amp;C&amp;P.</oddFooter>
    <firstHeader>&amp;L&amp;G</firstHead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848"/>
  <sheetViews>
    <sheetView view="pageBreakPreview" zoomScale="85" zoomScaleNormal="85" zoomScaleSheetLayoutView="85" workbookViewId="0">
      <selection activeCell="N18" sqref="N18"/>
    </sheetView>
  </sheetViews>
  <sheetFormatPr defaultColWidth="14.42578125" defaultRowHeight="15" x14ac:dyDescent="0.25"/>
  <cols>
    <col min="1" max="2" width="3.7109375" customWidth="1"/>
    <col min="3" max="4" width="2" customWidth="1"/>
    <col min="5" max="5" width="31.7109375" customWidth="1"/>
    <col min="6" max="6" width="19" customWidth="1"/>
    <col min="7" max="7" width="18.85546875" customWidth="1"/>
    <col min="8" max="8" width="13.85546875" customWidth="1"/>
    <col min="9" max="9" width="12.85546875" customWidth="1"/>
    <col min="10" max="10" width="12.28515625" customWidth="1"/>
    <col min="11" max="11" width="14.7109375" customWidth="1"/>
    <col min="12" max="12" width="15.28515625" customWidth="1"/>
    <col min="13" max="13" width="14.140625" customWidth="1"/>
    <col min="14" max="14" width="13.42578125" customWidth="1"/>
    <col min="15" max="15" width="12.140625" customWidth="1"/>
    <col min="16" max="16" width="14.5703125" customWidth="1"/>
    <col min="17" max="17" width="12.7109375" customWidth="1"/>
    <col min="18" max="18" width="13.42578125" customWidth="1"/>
    <col min="19" max="19" width="11.28515625" customWidth="1"/>
    <col min="20" max="20" width="12.7109375" customWidth="1"/>
    <col min="21" max="21" width="27.42578125" customWidth="1"/>
    <col min="22" max="22" width="2" customWidth="1"/>
    <col min="23" max="23" width="18.140625" customWidth="1"/>
    <col min="24" max="24" width="11" customWidth="1"/>
    <col min="25" max="25" width="18.42578125" customWidth="1"/>
    <col min="26" max="26" width="8.7109375" customWidth="1"/>
  </cols>
  <sheetData>
    <row r="1" spans="1:39" ht="17.649999999999999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1"/>
      <c r="V1" s="31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</row>
    <row r="2" spans="1:39" ht="16.149999999999999" customHeight="1" x14ac:dyDescent="0.3">
      <c r="A2" s="267"/>
      <c r="B2" s="265"/>
      <c r="C2" s="265"/>
      <c r="D2" s="265"/>
      <c r="E2" s="265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265"/>
      <c r="U2" s="31"/>
      <c r="V2" s="31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1:39" ht="24" customHeight="1" x14ac:dyDescent="0.25">
      <c r="A3" s="268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</row>
    <row r="4" spans="1:39" ht="24.6" customHeight="1" x14ac:dyDescent="0.3">
      <c r="A4" s="32">
        <v>1</v>
      </c>
      <c r="B4" s="265"/>
      <c r="C4" s="265"/>
      <c r="D4" s="265"/>
      <c r="E4" s="265"/>
      <c r="F4" s="693" t="s">
        <v>166</v>
      </c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  <c r="R4" s="693"/>
      <c r="S4" s="693"/>
      <c r="T4" s="693"/>
      <c r="U4" s="271"/>
      <c r="V4" s="271"/>
      <c r="W4" s="698"/>
      <c r="X4" s="698"/>
      <c r="Y4" s="266"/>
      <c r="Z4" s="266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</row>
    <row r="5" spans="1:39" ht="6.6" customHeight="1" thickBot="1" x14ac:dyDescent="0.3">
      <c r="A5" s="269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72"/>
      <c r="V5" s="271"/>
      <c r="W5" s="698"/>
      <c r="X5" s="698"/>
      <c r="Y5" s="266"/>
      <c r="Z5" s="266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</row>
    <row r="6" spans="1:39" ht="13.9" customHeight="1" thickTop="1" x14ac:dyDescent="0.25">
      <c r="A6" s="31"/>
      <c r="B6" s="31"/>
      <c r="C6" s="718" t="s">
        <v>37</v>
      </c>
      <c r="D6" s="719"/>
      <c r="E6" s="158" t="s">
        <v>35</v>
      </c>
      <c r="F6" s="155">
        <f>IF(F7=0,0,1)</f>
        <v>0</v>
      </c>
      <c r="G6" s="155">
        <f>IF(G7=0,0,F6+$A$4)</f>
        <v>0</v>
      </c>
      <c r="H6" s="155">
        <f t="shared" ref="H6:T6" si="0">IF(H7=0,0,G6+$A$4)</f>
        <v>0</v>
      </c>
      <c r="I6" s="155">
        <f t="shared" si="0"/>
        <v>0</v>
      </c>
      <c r="J6" s="155">
        <f t="shared" si="0"/>
        <v>0</v>
      </c>
      <c r="K6" s="155">
        <f t="shared" si="0"/>
        <v>0</v>
      </c>
      <c r="L6" s="155">
        <f t="shared" si="0"/>
        <v>0</v>
      </c>
      <c r="M6" s="155">
        <f t="shared" si="0"/>
        <v>0</v>
      </c>
      <c r="N6" s="155">
        <f t="shared" si="0"/>
        <v>0</v>
      </c>
      <c r="O6" s="155">
        <f t="shared" si="0"/>
        <v>0</v>
      </c>
      <c r="P6" s="155">
        <f t="shared" si="0"/>
        <v>0</v>
      </c>
      <c r="Q6" s="155">
        <f t="shared" si="0"/>
        <v>0</v>
      </c>
      <c r="R6" s="155">
        <f t="shared" si="0"/>
        <v>0</v>
      </c>
      <c r="S6" s="155">
        <f t="shared" si="0"/>
        <v>0</v>
      </c>
      <c r="T6" s="155">
        <f t="shared" si="0"/>
        <v>0</v>
      </c>
      <c r="U6" s="177" t="s">
        <v>35</v>
      </c>
      <c r="V6" s="194"/>
      <c r="W6" s="769" t="s">
        <v>175</v>
      </c>
      <c r="X6" s="770"/>
      <c r="Y6" s="770"/>
      <c r="Z6" s="771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</row>
    <row r="7" spans="1:39" ht="40.15" customHeight="1" x14ac:dyDescent="0.25">
      <c r="A7" s="31"/>
      <c r="B7" s="31"/>
      <c r="C7" s="720"/>
      <c r="D7" s="721"/>
      <c r="E7" s="159" t="s">
        <v>10</v>
      </c>
      <c r="F7" s="156">
        <f>'EPC-objekt 1'!$B$5</f>
        <v>0</v>
      </c>
      <c r="G7" s="141">
        <f>'EPC-objekt 2'!$B$5</f>
        <v>0</v>
      </c>
      <c r="H7" s="141">
        <f>'EPC-objekt 3'!$B$5</f>
        <v>0</v>
      </c>
      <c r="I7" s="141">
        <f>'EPC-objekt 4'!$B$5</f>
        <v>0</v>
      </c>
      <c r="J7" s="141">
        <f>'EPC-objekt 5'!$B$5</f>
        <v>0</v>
      </c>
      <c r="K7" s="141">
        <f>'EPC-objekt 6'!$B$5</f>
        <v>0</v>
      </c>
      <c r="L7" s="141">
        <f>'EPC-objekt 7'!$B$5</f>
        <v>0</v>
      </c>
      <c r="M7" s="141">
        <f>'EPC-objekt 8'!$B$5</f>
        <v>0</v>
      </c>
      <c r="N7" s="141">
        <f>'EPC-objekt 9'!$B$5</f>
        <v>0</v>
      </c>
      <c r="O7" s="141">
        <f>'EPC-objekt 10'!$B$5</f>
        <v>0</v>
      </c>
      <c r="P7" s="141">
        <f>'EPC-objekt 11'!$B$5</f>
        <v>0</v>
      </c>
      <c r="Q7" s="141">
        <f>'EPC-objekt 12'!$B$5</f>
        <v>0</v>
      </c>
      <c r="R7" s="141">
        <f>'EPC-objekt 13'!$B$5</f>
        <v>0</v>
      </c>
      <c r="S7" s="141">
        <f>'EPC-objekt 14'!$B$5</f>
        <v>0</v>
      </c>
      <c r="T7" s="163">
        <f>'EPC-objekt 15'!$B$5</f>
        <v>0</v>
      </c>
      <c r="U7" s="178" t="s">
        <v>10</v>
      </c>
      <c r="V7" s="195"/>
      <c r="W7" s="772"/>
      <c r="X7" s="773"/>
      <c r="Y7" s="773"/>
      <c r="Z7" s="774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</row>
    <row r="8" spans="1:39" ht="36.6" customHeight="1" thickBot="1" x14ac:dyDescent="0.3">
      <c r="A8" s="31"/>
      <c r="B8" s="31"/>
      <c r="C8" s="720"/>
      <c r="D8" s="721"/>
      <c r="E8" s="159" t="s">
        <v>39</v>
      </c>
      <c r="F8" s="156">
        <f>'EPC-objekt 1'!$N$7</f>
        <v>0</v>
      </c>
      <c r="G8" s="141">
        <f>'EPC-objekt 2'!$N$7</f>
        <v>0</v>
      </c>
      <c r="H8" s="141">
        <f>'EPC-objekt 3'!$N$7</f>
        <v>0</v>
      </c>
      <c r="I8" s="141">
        <f>'EPC-objekt 4'!$N$7</f>
        <v>0</v>
      </c>
      <c r="J8" s="141">
        <f>'EPC-objekt 5'!$N$7</f>
        <v>0</v>
      </c>
      <c r="K8" s="141">
        <f>'EPC-objekt 6'!$N$7</f>
        <v>0</v>
      </c>
      <c r="L8" s="141">
        <f>'EPC-objekt 7'!$N$7</f>
        <v>0</v>
      </c>
      <c r="M8" s="141">
        <f>'EPC-objekt 8'!$N$7</f>
        <v>0</v>
      </c>
      <c r="N8" s="141">
        <f>'EPC-objekt 9'!$N$7</f>
        <v>0</v>
      </c>
      <c r="O8" s="141">
        <f>'EPC-objekt 10'!$N$7</f>
        <v>0</v>
      </c>
      <c r="P8" s="141">
        <f>'EPC-objekt 11'!$N$7</f>
        <v>0</v>
      </c>
      <c r="Q8" s="141">
        <f>'EPC-objekt 12'!$N$7</f>
        <v>0</v>
      </c>
      <c r="R8" s="141">
        <f>'EPC-objekt 13'!$N$7</f>
        <v>0</v>
      </c>
      <c r="S8" s="141">
        <f>'EPC-objekt 14'!$N$7</f>
        <v>0</v>
      </c>
      <c r="T8" s="163">
        <f>'EPC-objekt 15'!$N$7</f>
        <v>0</v>
      </c>
      <c r="U8" s="178" t="s">
        <v>39</v>
      </c>
      <c r="V8" s="195"/>
      <c r="W8" s="775" t="s">
        <v>273</v>
      </c>
      <c r="X8" s="776"/>
      <c r="Y8" s="777">
        <f>MAX(F6:T6)</f>
        <v>0</v>
      </c>
      <c r="Z8" s="778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</row>
    <row r="9" spans="1:39" ht="22.15" customHeight="1" thickTop="1" x14ac:dyDescent="0.25">
      <c r="A9" s="31"/>
      <c r="B9" s="31"/>
      <c r="C9" s="720"/>
      <c r="D9" s="721"/>
      <c r="E9" s="160" t="s">
        <v>157</v>
      </c>
      <c r="F9" s="156">
        <f>'EPC-objekt 1'!$B$9</f>
        <v>0</v>
      </c>
      <c r="G9" s="141">
        <f>'EPC-objekt 2'!$B$9</f>
        <v>0</v>
      </c>
      <c r="H9" s="141">
        <f>'EPC-objekt 3'!$B$9</f>
        <v>0</v>
      </c>
      <c r="I9" s="141">
        <f>'EPC-objekt 4'!$B$9</f>
        <v>0</v>
      </c>
      <c r="J9" s="141">
        <f>'EPC-objekt 5'!$B$9</f>
        <v>0</v>
      </c>
      <c r="K9" s="141">
        <f>'EPC-objekt 6'!$B$9</f>
        <v>0</v>
      </c>
      <c r="L9" s="141">
        <f>'EPC-objekt 7'!$B$9</f>
        <v>0</v>
      </c>
      <c r="M9" s="141">
        <f>'EPC-objekt 8'!$B$9</f>
        <v>0</v>
      </c>
      <c r="N9" s="141">
        <f>'EPC-objekt 9'!$B$9</f>
        <v>0</v>
      </c>
      <c r="O9" s="141">
        <f>'EPC-objekt 10'!$B$9</f>
        <v>0</v>
      </c>
      <c r="P9" s="141">
        <f>'EPC-objekt 11'!$B$9</f>
        <v>0</v>
      </c>
      <c r="Q9" s="141">
        <f>'EPC-objekt 12'!$B$9</f>
        <v>0</v>
      </c>
      <c r="R9" s="141">
        <f>'EPC-objekt 13'!$B$9</f>
        <v>0</v>
      </c>
      <c r="S9" s="141">
        <f>'EPC-objekt 14'!$B$9</f>
        <v>0</v>
      </c>
      <c r="T9" s="163">
        <f>'EPC-objekt 15'!$B$9</f>
        <v>0</v>
      </c>
      <c r="U9" s="179" t="s">
        <v>157</v>
      </c>
      <c r="V9" s="196"/>
      <c r="W9" s="703" t="s">
        <v>177</v>
      </c>
      <c r="X9" s="704"/>
      <c r="Y9" s="704"/>
      <c r="Z9" s="705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</row>
    <row r="10" spans="1:39" ht="22.15" customHeight="1" x14ac:dyDescent="0.25">
      <c r="A10" s="31"/>
      <c r="B10" s="31"/>
      <c r="C10" s="720"/>
      <c r="D10" s="721"/>
      <c r="E10" s="160" t="s">
        <v>15</v>
      </c>
      <c r="F10" s="156">
        <f>'EPC-objekt 1'!$B$11</f>
        <v>0</v>
      </c>
      <c r="G10" s="141">
        <f>'EPC-objekt 2'!$B$11</f>
        <v>0</v>
      </c>
      <c r="H10" s="141">
        <f>'EPC-objekt 3'!$B$11</f>
        <v>0</v>
      </c>
      <c r="I10" s="141">
        <f>'EPC-objekt 4'!$B$11</f>
        <v>0</v>
      </c>
      <c r="J10" s="141">
        <f>'EPC-objekt 5'!$B$11</f>
        <v>0</v>
      </c>
      <c r="K10" s="141">
        <f>'EPC-objekt 6'!$B$11</f>
        <v>0</v>
      </c>
      <c r="L10" s="141">
        <f>'EPC-objekt 7'!$B$11</f>
        <v>0</v>
      </c>
      <c r="M10" s="141">
        <f>'EPC-objekt 8'!$B$11</f>
        <v>0</v>
      </c>
      <c r="N10" s="141">
        <f>'EPC-objekt 9'!$B$11</f>
        <v>0</v>
      </c>
      <c r="O10" s="141">
        <f>'EPC-objekt 10'!$B$11</f>
        <v>0</v>
      </c>
      <c r="P10" s="141">
        <f>'EPC-objekt 11'!$B$11</f>
        <v>0</v>
      </c>
      <c r="Q10" s="141">
        <f>'EPC-objekt 12'!$B$11</f>
        <v>0</v>
      </c>
      <c r="R10" s="141">
        <f>'EPC-objekt 13'!$B$11</f>
        <v>0</v>
      </c>
      <c r="S10" s="141">
        <f>'EPC-objekt 14'!$B$11</f>
        <v>0</v>
      </c>
      <c r="T10" s="163">
        <f>'EPC-objekt 15'!$B$11</f>
        <v>0</v>
      </c>
      <c r="U10" s="179" t="s">
        <v>15</v>
      </c>
      <c r="V10" s="196"/>
      <c r="W10" s="706"/>
      <c r="X10" s="707"/>
      <c r="Y10" s="707"/>
      <c r="Z10" s="708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</row>
    <row r="11" spans="1:39" ht="22.15" customHeight="1" x14ac:dyDescent="0.25">
      <c r="A11" s="31"/>
      <c r="B11" s="31"/>
      <c r="C11" s="720"/>
      <c r="D11" s="721"/>
      <c r="E11" s="161" t="s">
        <v>42</v>
      </c>
      <c r="F11" s="157">
        <f>IF('EPC-objekt 1'!$S$17="ano",1,0)</f>
        <v>0</v>
      </c>
      <c r="G11" s="146">
        <f>IF('EPC-objekt 2'!$S$17="ano",1,0)</f>
        <v>0</v>
      </c>
      <c r="H11" s="146">
        <f>IF('EPC-objekt 1'!$S$17="ano",1,0)</f>
        <v>0</v>
      </c>
      <c r="I11" s="146">
        <f>IF('EPC-objekt 4'!$S$17="ano",1,0)</f>
        <v>0</v>
      </c>
      <c r="J11" s="146">
        <f>IF('EPC-objekt 5'!$S$17="ano",1,0)</f>
        <v>0</v>
      </c>
      <c r="K11" s="146">
        <f>IF('EPC-objekt 6'!$S$17="ano",1,0)</f>
        <v>0</v>
      </c>
      <c r="L11" s="146">
        <f>IF('EPC-objekt 7'!$S$17="ano",1,0)</f>
        <v>0</v>
      </c>
      <c r="M11" s="146">
        <f>IF('EPC-objekt 8'!$S$17="ano",1,0)</f>
        <v>0</v>
      </c>
      <c r="N11" s="146">
        <f>IF('EPC-objekt 9'!$S$17="ano",1,0)</f>
        <v>0</v>
      </c>
      <c r="O11" s="146">
        <f>IF('EPC-objekt 10'!$S$17="ano",1,0)</f>
        <v>0</v>
      </c>
      <c r="P11" s="146">
        <f>IF('EPC-objekt 11'!$S$17="ano",1,0)</f>
        <v>0</v>
      </c>
      <c r="Q11" s="146">
        <f>IF('EPC-objekt 12'!$S$17="ano",1,0)</f>
        <v>0</v>
      </c>
      <c r="R11" s="146">
        <f>IF('EPC-objekt 13'!$S$17="ano",1,0)</f>
        <v>0</v>
      </c>
      <c r="S11" s="146">
        <f>IF('EPC-objekt 14'!$S$17="ano",1,0)</f>
        <v>0</v>
      </c>
      <c r="T11" s="164">
        <f>IF('EPC-objekt 15'!$S$17="ano",1,0)</f>
        <v>0</v>
      </c>
      <c r="U11" s="180" t="s">
        <v>42</v>
      </c>
      <c r="V11" s="197"/>
      <c r="W11" s="709">
        <f>W26+W28+W30+W32+W34</f>
        <v>0</v>
      </c>
      <c r="X11" s="710"/>
      <c r="Y11" s="710"/>
      <c r="Z11" s="711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</row>
    <row r="12" spans="1:39" ht="22.15" customHeight="1" thickBot="1" x14ac:dyDescent="0.3">
      <c r="A12" s="31"/>
      <c r="B12" s="31"/>
      <c r="C12" s="722"/>
      <c r="D12" s="723"/>
      <c r="E12" s="292" t="s">
        <v>95</v>
      </c>
      <c r="F12" s="293">
        <f>IF('EPC-objekt 1'!$S$20="ano",1,0)</f>
        <v>0</v>
      </c>
      <c r="G12" s="294">
        <f>IF('EPC-objekt 2'!$S$20="ano",1,0)</f>
        <v>0</v>
      </c>
      <c r="H12" s="294">
        <f>IF('EPC-objekt 3'!$S$20="ano",1,0)</f>
        <v>0</v>
      </c>
      <c r="I12" s="294">
        <f>IF('EPC-objekt 4'!$S$20="ano",1,0)</f>
        <v>0</v>
      </c>
      <c r="J12" s="294">
        <f>IF('EPC-objekt 5'!$S$20="ano",1,0)</f>
        <v>0</v>
      </c>
      <c r="K12" s="294">
        <f>IF('EPC-objekt 6'!$S$20="ano",1,0)</f>
        <v>0</v>
      </c>
      <c r="L12" s="294">
        <f>IF('EPC-objekt 7'!$S$20="ano",1,0)</f>
        <v>0</v>
      </c>
      <c r="M12" s="294">
        <f>IF('EPC-objekt 8'!$S$20="ano",1,0)</f>
        <v>0</v>
      </c>
      <c r="N12" s="294">
        <f>IF('EPC-objekt 9'!$S$20="ano",1,0)</f>
        <v>0</v>
      </c>
      <c r="O12" s="294">
        <f>IF('EPC-objekt 10'!$S$20="ano",1,0)</f>
        <v>0</v>
      </c>
      <c r="P12" s="294">
        <f>IF('EPC-objekt 11'!$S$20="ano",1,0)</f>
        <v>0</v>
      </c>
      <c r="Q12" s="294">
        <f>IF('EPC-objekt 12'!$S$20="ano",1,0)</f>
        <v>0</v>
      </c>
      <c r="R12" s="294">
        <f>IF('EPC-objekt 13'!$S$20="ano",1,0)</f>
        <v>0</v>
      </c>
      <c r="S12" s="294">
        <f>IF('EPC-objekt 14'!$S$20="ano",1,0)</f>
        <v>0</v>
      </c>
      <c r="T12" s="295">
        <f>IF('EPC-objekt 15'!$S$20="ano",1,0)</f>
        <v>0</v>
      </c>
      <c r="U12" s="296" t="s">
        <v>95</v>
      </c>
      <c r="V12" s="197"/>
      <c r="W12" s="712"/>
      <c r="X12" s="713"/>
      <c r="Y12" s="713"/>
      <c r="Z12" s="714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</row>
    <row r="13" spans="1:39" ht="22.15" customHeight="1" thickTop="1" thickBot="1" x14ac:dyDescent="0.3">
      <c r="A13" s="31"/>
      <c r="B13" s="31"/>
      <c r="C13" s="300"/>
      <c r="D13" s="300"/>
      <c r="E13" s="301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1"/>
      <c r="V13" s="299"/>
      <c r="W13" s="298"/>
      <c r="X13" s="298"/>
      <c r="Y13" s="298"/>
      <c r="Z13" s="298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</row>
    <row r="14" spans="1:39" ht="17.649999999999999" customHeight="1" thickTop="1" x14ac:dyDescent="0.25">
      <c r="A14" s="31"/>
      <c r="B14" s="31"/>
      <c r="C14" s="730" t="s">
        <v>165</v>
      </c>
      <c r="D14" s="731"/>
      <c r="E14" s="162" t="s">
        <v>18</v>
      </c>
      <c r="F14" s="150">
        <f>'EPC-objekt 1'!$K$15</f>
        <v>0</v>
      </c>
      <c r="G14" s="152">
        <f>'EPC-objekt 2'!$K$15</f>
        <v>0</v>
      </c>
      <c r="H14" s="152">
        <f>'EPC-objekt 3'!$K$15</f>
        <v>0</v>
      </c>
      <c r="I14" s="152">
        <f>'EPC-objekt 4'!$K$15</f>
        <v>0</v>
      </c>
      <c r="J14" s="152">
        <f>'EPC-objekt 5'!$K$15</f>
        <v>0</v>
      </c>
      <c r="K14" s="152">
        <f>'EPC-objekt 6'!$K$15</f>
        <v>0</v>
      </c>
      <c r="L14" s="152">
        <f>'EPC-objekt 7'!$K$15</f>
        <v>0</v>
      </c>
      <c r="M14" s="152">
        <f>'EPC-objekt 8'!$K$15</f>
        <v>0</v>
      </c>
      <c r="N14" s="152">
        <f>'EPC-objekt 9'!$K$15</f>
        <v>0</v>
      </c>
      <c r="O14" s="152">
        <f>'EPC-objekt 10'!$K$15</f>
        <v>0</v>
      </c>
      <c r="P14" s="152">
        <f>'EPC-objekt 11'!$K$15</f>
        <v>0</v>
      </c>
      <c r="Q14" s="152">
        <f>'EPC-objekt 12'!$K$15</f>
        <v>0</v>
      </c>
      <c r="R14" s="152">
        <f>'EPC-objekt 13'!$K$15</f>
        <v>0</v>
      </c>
      <c r="S14" s="152">
        <f>'EPC-objekt 14'!$K$15</f>
        <v>0</v>
      </c>
      <c r="T14" s="150">
        <f>'EPC-objekt 15'!$K$15</f>
        <v>0</v>
      </c>
      <c r="U14" s="181" t="s">
        <v>18</v>
      </c>
      <c r="V14" s="196"/>
      <c r="W14" s="715" t="s">
        <v>206</v>
      </c>
      <c r="X14" s="716"/>
      <c r="Y14" s="715" t="s">
        <v>207</v>
      </c>
      <c r="Z14" s="716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</row>
    <row r="15" spans="1:39" ht="14.25" customHeight="1" x14ac:dyDescent="0.25">
      <c r="A15" s="31"/>
      <c r="B15" s="31"/>
      <c r="C15" s="732"/>
      <c r="D15" s="733"/>
      <c r="E15" s="142" t="s">
        <v>19</v>
      </c>
      <c r="F15" s="8">
        <f>'EPC-objekt 1'!$K$16</f>
        <v>0</v>
      </c>
      <c r="G15" s="153">
        <f>'EPC-objekt 2'!$K$16</f>
        <v>0</v>
      </c>
      <c r="H15" s="153">
        <f>'EPC-objekt 3'!$K$16</f>
        <v>0</v>
      </c>
      <c r="I15" s="153">
        <f>'EPC-objekt 4'!$K$16</f>
        <v>0</v>
      </c>
      <c r="J15" s="153">
        <f>'EPC-objekt 5'!$K$16</f>
        <v>0</v>
      </c>
      <c r="K15" s="153">
        <f>'EPC-objekt 6'!$K$16</f>
        <v>0</v>
      </c>
      <c r="L15" s="153">
        <f>'EPC-objekt 7'!$K$16</f>
        <v>0</v>
      </c>
      <c r="M15" s="153">
        <f>'EPC-objekt 8'!$K$16</f>
        <v>0</v>
      </c>
      <c r="N15" s="153">
        <f>'EPC-objekt 9'!$K$16</f>
        <v>0</v>
      </c>
      <c r="O15" s="153">
        <f>'EPC-objekt 10'!$K$16</f>
        <v>0</v>
      </c>
      <c r="P15" s="153">
        <f>'EPC-objekt 11'!$K$16</f>
        <v>0</v>
      </c>
      <c r="Q15" s="153">
        <f>'EPC-objekt 12'!$K$16</f>
        <v>0</v>
      </c>
      <c r="R15" s="153">
        <f>'EPC-objekt 13'!$K$16</f>
        <v>0</v>
      </c>
      <c r="S15" s="153">
        <f>'EPC-objekt 14'!$K$16</f>
        <v>0</v>
      </c>
      <c r="T15" s="153">
        <f>'EPC-objekt 15'!$K$16</f>
        <v>0</v>
      </c>
      <c r="U15" s="182" t="s">
        <v>19</v>
      </c>
      <c r="V15" s="198"/>
      <c r="W15" s="403">
        <f>SUM(F15:T15)</f>
        <v>0</v>
      </c>
      <c r="X15" s="404" t="s">
        <v>204</v>
      </c>
      <c r="Y15" s="406">
        <f>SUM(H15:V15)</f>
        <v>0</v>
      </c>
      <c r="Z15" s="405" t="s">
        <v>204</v>
      </c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</row>
    <row r="16" spans="1:39" ht="14.25" customHeight="1" x14ac:dyDescent="0.25">
      <c r="A16" s="31"/>
      <c r="B16" s="31"/>
      <c r="C16" s="732"/>
      <c r="D16" s="733"/>
      <c r="E16" s="142" t="s">
        <v>20</v>
      </c>
      <c r="F16" s="8">
        <f>'EPC-objekt 1'!$K$17</f>
        <v>0</v>
      </c>
      <c r="G16" s="153">
        <f>'EPC-objekt 2'!$K$17</f>
        <v>0</v>
      </c>
      <c r="H16" s="153">
        <f>'EPC-objekt 3'!$K$17</f>
        <v>0</v>
      </c>
      <c r="I16" s="153">
        <f>'EPC-objekt 4'!$K$17</f>
        <v>0</v>
      </c>
      <c r="J16" s="153">
        <f>'EPC-objekt 5'!$K$17</f>
        <v>0</v>
      </c>
      <c r="K16" s="153">
        <f>'EPC-objekt 6'!$K$17</f>
        <v>0</v>
      </c>
      <c r="L16" s="153">
        <f>'EPC-objekt 7'!$K$17</f>
        <v>0</v>
      </c>
      <c r="M16" s="153">
        <f>'EPC-objekt 8'!$K$17</f>
        <v>0</v>
      </c>
      <c r="N16" s="153">
        <f>'EPC-objekt 9'!$K$17</f>
        <v>0</v>
      </c>
      <c r="O16" s="153">
        <f>'EPC-objekt 10'!$K$17</f>
        <v>0</v>
      </c>
      <c r="P16" s="153">
        <f>'EPC-objekt 11'!$K$17</f>
        <v>0</v>
      </c>
      <c r="Q16" s="153">
        <f>'EPC-objekt 12'!$K$17</f>
        <v>0</v>
      </c>
      <c r="R16" s="153">
        <f>'EPC-objekt 13'!$K$17</f>
        <v>0</v>
      </c>
      <c r="S16" s="153">
        <f>'EPC-objekt 14'!$K$17</f>
        <v>0</v>
      </c>
      <c r="T16" s="7">
        <f>'EPC-objekt 15'!$K$17</f>
        <v>0</v>
      </c>
      <c r="U16" s="182" t="s">
        <v>20</v>
      </c>
      <c r="V16" s="198"/>
      <c r="W16" s="403">
        <f t="shared" ref="W16:W20" si="1">SUM(F16:T16)</f>
        <v>0</v>
      </c>
      <c r="X16" s="404" t="s">
        <v>204</v>
      </c>
      <c r="Y16" s="406">
        <f t="shared" ref="Y16:Y21" si="2">SUM(H16:V16)</f>
        <v>0</v>
      </c>
      <c r="Z16" s="405" t="s">
        <v>204</v>
      </c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</row>
    <row r="17" spans="1:39" ht="14.25" customHeight="1" x14ac:dyDescent="0.25">
      <c r="A17" s="31"/>
      <c r="B17" s="31"/>
      <c r="C17" s="732"/>
      <c r="D17" s="733"/>
      <c r="E17" s="142" t="s">
        <v>21</v>
      </c>
      <c r="F17" s="8">
        <f>'EPC-objekt 1'!$K$18</f>
        <v>0</v>
      </c>
      <c r="G17" s="153">
        <f>'EPC-objekt 2'!$K$18</f>
        <v>0</v>
      </c>
      <c r="H17" s="153">
        <f>'EPC-objekt 3'!$K$18</f>
        <v>0</v>
      </c>
      <c r="I17" s="153">
        <f>'EPC-objekt 4'!$K$18</f>
        <v>0</v>
      </c>
      <c r="J17" s="153">
        <f>'EPC-objekt 5'!$K$18</f>
        <v>0</v>
      </c>
      <c r="K17" s="153">
        <f>'EPC-objekt 6'!$K$18</f>
        <v>0</v>
      </c>
      <c r="L17" s="153">
        <f>'EPC-objekt 7'!$K$18</f>
        <v>0</v>
      </c>
      <c r="M17" s="153">
        <f>'EPC-objekt 8'!$K$18</f>
        <v>0</v>
      </c>
      <c r="N17" s="153">
        <f>'EPC-objekt 9'!$K$18</f>
        <v>0</v>
      </c>
      <c r="O17" s="153">
        <f>'EPC-objekt 10'!$K$18</f>
        <v>0</v>
      </c>
      <c r="P17" s="153">
        <f>'EPC-objekt 11'!$K$18</f>
        <v>0</v>
      </c>
      <c r="Q17" s="153">
        <f>'EPC-objekt 12'!$K$18</f>
        <v>0</v>
      </c>
      <c r="R17" s="153">
        <f>'EPC-objekt 13'!$K$18</f>
        <v>0</v>
      </c>
      <c r="S17" s="153">
        <f>'EPC-objekt 14'!$K$18</f>
        <v>0</v>
      </c>
      <c r="T17" s="153">
        <f>'EPC-objekt 15'!$K$18</f>
        <v>0</v>
      </c>
      <c r="U17" s="182" t="s">
        <v>21</v>
      </c>
      <c r="V17" s="198"/>
      <c r="W17" s="403">
        <f t="shared" si="1"/>
        <v>0</v>
      </c>
      <c r="X17" s="404" t="s">
        <v>12</v>
      </c>
      <c r="Y17" s="406">
        <f t="shared" si="2"/>
        <v>0</v>
      </c>
      <c r="Z17" s="405" t="s">
        <v>12</v>
      </c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</row>
    <row r="18" spans="1:39" ht="14.25" customHeight="1" x14ac:dyDescent="0.25">
      <c r="A18" s="31"/>
      <c r="B18" s="31"/>
      <c r="C18" s="732"/>
      <c r="D18" s="733"/>
      <c r="E18" s="142" t="s">
        <v>22</v>
      </c>
      <c r="F18" s="8">
        <f>'EPC-objekt 1'!$K$19</f>
        <v>0</v>
      </c>
      <c r="G18" s="153">
        <f>'EPC-objekt 2'!$K$19</f>
        <v>0</v>
      </c>
      <c r="H18" s="153">
        <f>'EPC-objekt 3'!$K$19</f>
        <v>0</v>
      </c>
      <c r="I18" s="153">
        <f>'EPC-objekt 4'!$K$19</f>
        <v>0</v>
      </c>
      <c r="J18" s="153">
        <f>'EPC-objekt 5'!$K$19</f>
        <v>0</v>
      </c>
      <c r="K18" s="153">
        <f>'EPC-objekt 6'!$K$19</f>
        <v>0</v>
      </c>
      <c r="L18" s="153">
        <f>'EPC-objekt 7'!$K$19</f>
        <v>0</v>
      </c>
      <c r="M18" s="153">
        <f>'EPC-objekt 8'!$K$19</f>
        <v>0</v>
      </c>
      <c r="N18" s="153">
        <f>'EPC-objekt 9'!$K$19</f>
        <v>0</v>
      </c>
      <c r="O18" s="153">
        <f>'EPC-objekt 10'!$K$19</f>
        <v>0</v>
      </c>
      <c r="P18" s="153">
        <f>'EPC-objekt 11'!$K$19</f>
        <v>0</v>
      </c>
      <c r="Q18" s="153">
        <f>'EPC-objekt 12'!$K$19</f>
        <v>0</v>
      </c>
      <c r="R18" s="153">
        <f>'EPC-objekt 13'!$K$19</f>
        <v>0</v>
      </c>
      <c r="S18" s="153">
        <f>'EPC-objekt 14'!$K$19</f>
        <v>0</v>
      </c>
      <c r="T18" s="7">
        <f>'EPC-objekt 15'!$K$19</f>
        <v>0</v>
      </c>
      <c r="U18" s="182" t="s">
        <v>22</v>
      </c>
      <c r="V18" s="198"/>
      <c r="W18" s="403">
        <f>SUM(F18:T18)</f>
        <v>0</v>
      </c>
      <c r="X18" s="404" t="s">
        <v>13</v>
      </c>
      <c r="Y18" s="406">
        <f t="shared" si="2"/>
        <v>0</v>
      </c>
      <c r="Z18" s="405" t="s">
        <v>13</v>
      </c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</row>
    <row r="19" spans="1:39" ht="14.25" customHeight="1" x14ac:dyDescent="0.25">
      <c r="A19" s="31"/>
      <c r="B19" s="31"/>
      <c r="C19" s="732"/>
      <c r="D19" s="733"/>
      <c r="E19" s="142" t="s">
        <v>23</v>
      </c>
      <c r="F19" s="8">
        <f>'EPC-objekt 1'!$K$20</f>
        <v>0</v>
      </c>
      <c r="G19" s="153">
        <f>'EPC-objekt 2'!$K$20</f>
        <v>0</v>
      </c>
      <c r="H19" s="153">
        <f>'EPC-objekt 3'!$K$20</f>
        <v>0</v>
      </c>
      <c r="I19" s="153">
        <f>'EPC-objekt 4'!$K$20</f>
        <v>0</v>
      </c>
      <c r="J19" s="153">
        <f>'EPC-objekt 5'!$K$20</f>
        <v>0</v>
      </c>
      <c r="K19" s="153">
        <f>'EPC-objekt 6'!$K$20</f>
        <v>0</v>
      </c>
      <c r="L19" s="153">
        <f>'EPC-objekt 7'!$K$20</f>
        <v>0</v>
      </c>
      <c r="M19" s="153">
        <f>'EPC-objekt 8'!$K$20</f>
        <v>0</v>
      </c>
      <c r="N19" s="153">
        <f>'EPC-objekt 9'!$K$20</f>
        <v>0</v>
      </c>
      <c r="O19" s="153">
        <f>'EPC-objekt 10'!$K$20</f>
        <v>0</v>
      </c>
      <c r="P19" s="153">
        <f>'EPC-objekt 11'!$K$20</f>
        <v>0</v>
      </c>
      <c r="Q19" s="153">
        <f>'EPC-objekt 12'!$K$20</f>
        <v>0</v>
      </c>
      <c r="R19" s="153">
        <f>'EPC-objekt 13'!$K$20</f>
        <v>0</v>
      </c>
      <c r="S19" s="153">
        <f>'EPC-objekt 14'!$K$20</f>
        <v>0</v>
      </c>
      <c r="T19" s="7">
        <f>'EPC-objekt 15'!$K$20</f>
        <v>0</v>
      </c>
      <c r="U19" s="182" t="s">
        <v>23</v>
      </c>
      <c r="V19" s="198"/>
      <c r="W19" s="403">
        <f t="shared" si="1"/>
        <v>0</v>
      </c>
      <c r="X19" s="404" t="s">
        <v>13</v>
      </c>
      <c r="Y19" s="406">
        <f>SUM(H19:V19)</f>
        <v>0</v>
      </c>
      <c r="Z19" s="405" t="s">
        <v>13</v>
      </c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</row>
    <row r="20" spans="1:39" ht="14.25" customHeight="1" x14ac:dyDescent="0.25">
      <c r="A20" s="31"/>
      <c r="B20" s="31"/>
      <c r="C20" s="732"/>
      <c r="D20" s="733"/>
      <c r="E20" s="142" t="s">
        <v>188</v>
      </c>
      <c r="F20" s="8">
        <f>'EPC-objekt 1'!$K$21</f>
        <v>0</v>
      </c>
      <c r="G20" s="153">
        <f>'EPC-objekt 2'!$K$21</f>
        <v>0</v>
      </c>
      <c r="H20" s="153">
        <f>'EPC-objekt 3'!$K$21</f>
        <v>0</v>
      </c>
      <c r="I20" s="153">
        <f>'EPC-objekt 4'!$K$21</f>
        <v>0</v>
      </c>
      <c r="J20" s="153">
        <f>'EPC-objekt 5'!$K$21</f>
        <v>0</v>
      </c>
      <c r="K20" s="153">
        <f>'EPC-objekt 6'!$K$21</f>
        <v>0</v>
      </c>
      <c r="L20" s="153">
        <f>'EPC-objekt 7'!$K$21</f>
        <v>0</v>
      </c>
      <c r="M20" s="153">
        <f>'EPC-objekt 8'!$K$21</f>
        <v>0</v>
      </c>
      <c r="N20" s="153">
        <f>'EPC-objekt 9'!$K$21</f>
        <v>0</v>
      </c>
      <c r="O20" s="153">
        <f>'EPC-objekt 10'!$K$21</f>
        <v>0</v>
      </c>
      <c r="P20" s="153">
        <f>'EPC-objekt 11'!$K$21</f>
        <v>0</v>
      </c>
      <c r="Q20" s="153">
        <f>'EPC-objekt 12'!$K$21</f>
        <v>0</v>
      </c>
      <c r="R20" s="153">
        <f>'EPC-objekt 13'!$K$21</f>
        <v>0</v>
      </c>
      <c r="S20" s="153">
        <f>'EPC-objekt 14'!$K$21</f>
        <v>0</v>
      </c>
      <c r="T20" s="7">
        <f>'EPC-objekt 15'!$K$21</f>
        <v>0</v>
      </c>
      <c r="U20" s="142" t="s">
        <v>188</v>
      </c>
      <c r="V20" s="198"/>
      <c r="W20" s="403">
        <f t="shared" si="1"/>
        <v>0</v>
      </c>
      <c r="X20" s="404" t="s">
        <v>187</v>
      </c>
      <c r="Y20" s="406">
        <f t="shared" si="2"/>
        <v>0</v>
      </c>
      <c r="Z20" s="405" t="s">
        <v>187</v>
      </c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</row>
    <row r="21" spans="1:39" ht="14.25" customHeight="1" x14ac:dyDescent="0.25">
      <c r="A21" s="31"/>
      <c r="B21" s="31"/>
      <c r="C21" s="732"/>
      <c r="D21" s="733"/>
      <c r="E21" s="142" t="s">
        <v>64</v>
      </c>
      <c r="F21" s="8">
        <f>'EPC-objekt 1'!$K$22</f>
        <v>0</v>
      </c>
      <c r="G21" s="153">
        <f>'EPC-objekt 2'!$K$22</f>
        <v>0</v>
      </c>
      <c r="H21" s="153">
        <f>'EPC-objekt 3'!$K$22</f>
        <v>0</v>
      </c>
      <c r="I21" s="153">
        <f>'EPC-objekt 4'!$K$22</f>
        <v>0</v>
      </c>
      <c r="J21" s="153">
        <f>'EPC-objekt 5'!$K$22</f>
        <v>0</v>
      </c>
      <c r="K21" s="153">
        <f>'EPC-objekt 6'!$K$22</f>
        <v>0</v>
      </c>
      <c r="L21" s="153">
        <f>'EPC-objekt 7'!$K$22</f>
        <v>0</v>
      </c>
      <c r="M21" s="153">
        <f>'EPC-objekt 8'!$K$22</f>
        <v>0</v>
      </c>
      <c r="N21" s="153">
        <f>'EPC-objekt 9'!$K$22</f>
        <v>0</v>
      </c>
      <c r="O21" s="153">
        <f>'EPC-objekt 10'!$K$22</f>
        <v>0</v>
      </c>
      <c r="P21" s="153">
        <f>'EPC-objekt 11'!$K$22</f>
        <v>0</v>
      </c>
      <c r="Q21" s="153">
        <f>'EPC-objekt 12'!$K$22</f>
        <v>0</v>
      </c>
      <c r="R21" s="153">
        <f>'EPC-objekt 13'!$K$22</f>
        <v>0</v>
      </c>
      <c r="S21" s="153">
        <f>'EPC-objekt 14'!$K$22</f>
        <v>0</v>
      </c>
      <c r="T21" s="7">
        <f>'EPC-objekt 15'!$K$22</f>
        <v>0</v>
      </c>
      <c r="U21" s="182" t="s">
        <v>64</v>
      </c>
      <c r="V21" s="198"/>
      <c r="W21" s="403">
        <f>SUM(F21:T21)</f>
        <v>0</v>
      </c>
      <c r="X21" s="404" t="s">
        <v>205</v>
      </c>
      <c r="Y21" s="406">
        <f t="shared" si="2"/>
        <v>0</v>
      </c>
      <c r="Z21" s="405" t="s">
        <v>205</v>
      </c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</row>
    <row r="22" spans="1:39" ht="19.149999999999999" customHeight="1" x14ac:dyDescent="0.25">
      <c r="A22" s="31"/>
      <c r="B22" s="31"/>
      <c r="C22" s="732"/>
      <c r="D22" s="733"/>
      <c r="E22" s="142" t="s">
        <v>155</v>
      </c>
      <c r="F22" s="8">
        <f>IF('EPC-objekt 1'!$S$17="ano",1,0)</f>
        <v>0</v>
      </c>
      <c r="G22" s="153">
        <f>IF('EPC-objekt 2'!$S$17="ano",1,0)</f>
        <v>0</v>
      </c>
      <c r="H22" s="153">
        <f>IF('EPC-objekt 3'!$S$17="ano",1,0)</f>
        <v>0</v>
      </c>
      <c r="I22" s="153">
        <f>IF('EPC-objekt 4'!$S$17="ano",1,0)</f>
        <v>0</v>
      </c>
      <c r="J22" s="153">
        <f>IF('EPC-objekt 5'!$S$17="ano",1,0)</f>
        <v>0</v>
      </c>
      <c r="K22" s="153">
        <f>IF('EPC-objekt 6'!$S$17="ano",1,0)</f>
        <v>0</v>
      </c>
      <c r="L22" s="153">
        <f>IF('EPC-objekt 7'!$S$17="ano",1,0)</f>
        <v>0</v>
      </c>
      <c r="M22" s="153">
        <f>IF('EPC-objekt 8'!$S$17="ano",1,0)</f>
        <v>0</v>
      </c>
      <c r="N22" s="153">
        <f>IF('EPC-objekt 9'!$S$17="ano",1,0)</f>
        <v>0</v>
      </c>
      <c r="O22" s="153">
        <f>IF('EPC-objekt 10'!$S$17="ano",1,0)</f>
        <v>0</v>
      </c>
      <c r="P22" s="153">
        <f>IF('EPC-objekt 11'!$S$17="ano",1,0)</f>
        <v>0</v>
      </c>
      <c r="Q22" s="153">
        <f>IF('EPC-objekt 12'!$S$17="ano",1,0)</f>
        <v>0</v>
      </c>
      <c r="R22" s="153">
        <f>IF('EPC-objekt 13'!$S$17="ano",1,0)</f>
        <v>0</v>
      </c>
      <c r="S22" s="153">
        <f>IF('EPC-objekt 14'!$S$17="ano",1,0)</f>
        <v>0</v>
      </c>
      <c r="T22" s="7">
        <f>IF('EPC-objekt 15'!$S$17="ano",1,0)</f>
        <v>0</v>
      </c>
      <c r="U22" s="182" t="s">
        <v>155</v>
      </c>
      <c r="V22" s="198"/>
      <c r="W22" s="694" t="s">
        <v>176</v>
      </c>
      <c r="X22" s="696"/>
      <c r="Y22" s="699" t="s">
        <v>176</v>
      </c>
      <c r="Z22" s="701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</row>
    <row r="23" spans="1:39" ht="21" customHeight="1" thickBot="1" x14ac:dyDescent="0.3">
      <c r="A23" s="31"/>
      <c r="B23" s="31"/>
      <c r="C23" s="734"/>
      <c r="D23" s="735"/>
      <c r="E23" s="143" t="s">
        <v>95</v>
      </c>
      <c r="F23" s="147">
        <f>IF('EPC-objekt 1'!$S$20="ano",1,0)</f>
        <v>0</v>
      </c>
      <c r="G23" s="154">
        <f>IF('EPC-objekt 2'!$S$20="ano",1,0)</f>
        <v>0</v>
      </c>
      <c r="H23" s="154">
        <f>IF('EPC-objekt 3'!$S$20="ano",1,0)</f>
        <v>0</v>
      </c>
      <c r="I23" s="154">
        <f>IF('EPC-objekt 4'!$S$20="ano",1,0)</f>
        <v>0</v>
      </c>
      <c r="J23" s="154">
        <f>IF('EPC-objekt 5'!$S$20="ano",1,0)</f>
        <v>0</v>
      </c>
      <c r="K23" s="154">
        <f>IF('EPC-objekt 6'!$S$20="ano",1,0)</f>
        <v>0</v>
      </c>
      <c r="L23" s="154">
        <f>IF('EPC-objekt 7'!$S$20="ano",1,0)</f>
        <v>0</v>
      </c>
      <c r="M23" s="154">
        <f>IF('EPC-objekt 8'!$S$20="ano",1,0)</f>
        <v>0</v>
      </c>
      <c r="N23" s="154">
        <f>IF('EPC-objekt 9'!$S$20="ano",1,0)</f>
        <v>0</v>
      </c>
      <c r="O23" s="154">
        <f>IF('EPC-objekt 10'!$S$20="ano",1,0)</f>
        <v>0</v>
      </c>
      <c r="P23" s="154">
        <f>IF('EPC-objekt 11'!$S$20="ano",1,0)</f>
        <v>0</v>
      </c>
      <c r="Q23" s="154">
        <f>IF('EPC-objekt 12'!$S$20="ano",1,0)</f>
        <v>0</v>
      </c>
      <c r="R23" s="154">
        <f>IF('EPC-objekt 13'!$S$20="ano",1,0)</f>
        <v>0</v>
      </c>
      <c r="S23" s="154">
        <f>IF('EPC-objekt 14'!$S$20="ano",1,0)</f>
        <v>0</v>
      </c>
      <c r="T23" s="151">
        <f>IF('EPC-objekt 15'!$S$20="ano",1,0)</f>
        <v>0</v>
      </c>
      <c r="U23" s="183" t="s">
        <v>95</v>
      </c>
      <c r="V23" s="198"/>
      <c r="W23" s="695"/>
      <c r="X23" s="697"/>
      <c r="Y23" s="700"/>
      <c r="Z23" s="70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</row>
    <row r="24" spans="1:39" ht="14.25" customHeight="1" thickTop="1" thickBot="1" x14ac:dyDescent="0.3">
      <c r="A24" s="31"/>
      <c r="B24" s="31"/>
      <c r="C24" s="300"/>
      <c r="D24" s="300"/>
      <c r="E24" s="301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1"/>
      <c r="V24" s="299"/>
      <c r="W24" s="298"/>
      <c r="X24" s="298"/>
      <c r="Y24" s="298"/>
      <c r="Z24" s="298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</row>
    <row r="25" spans="1:39" ht="14.25" customHeight="1" thickTop="1" x14ac:dyDescent="0.25">
      <c r="A25" s="31"/>
      <c r="B25" s="31"/>
      <c r="C25" s="671" t="s">
        <v>36</v>
      </c>
      <c r="D25" s="736"/>
      <c r="E25" s="184" t="s">
        <v>167</v>
      </c>
      <c r="F25" s="144">
        <f>'EPC-objekt 1'!$T$57</f>
        <v>0</v>
      </c>
      <c r="G25" s="144">
        <f>'EPC-objekt 2'!$T$57</f>
        <v>0</v>
      </c>
      <c r="H25" s="144">
        <f>'EPC-objekt 3'!$T$57</f>
        <v>0</v>
      </c>
      <c r="I25" s="144">
        <f>'EPC-objekt 4'!$T$57</f>
        <v>0</v>
      </c>
      <c r="J25" s="144">
        <f>'EPC-objekt 5'!$T$57</f>
        <v>0</v>
      </c>
      <c r="K25" s="144">
        <f>'EPC-objekt 6'!$T$57</f>
        <v>0</v>
      </c>
      <c r="L25" s="144">
        <f>'EPC-objekt 7'!$T$57</f>
        <v>0</v>
      </c>
      <c r="M25" s="144">
        <f>'EPC-objekt 8'!$T$57</f>
        <v>0</v>
      </c>
      <c r="N25" s="144">
        <f>'EPC-objekt 9'!$T$57</f>
        <v>0</v>
      </c>
      <c r="O25" s="144">
        <f>'EPC-objekt 10'!$T$57</f>
        <v>0</v>
      </c>
      <c r="P25" s="144">
        <f>'EPC-objekt 11'!$T$57</f>
        <v>0</v>
      </c>
      <c r="Q25" s="144">
        <f>'EPC-objekt 12'!$T$57</f>
        <v>0</v>
      </c>
      <c r="R25" s="144">
        <f>'EPC-objekt 13'!$T$57</f>
        <v>0</v>
      </c>
      <c r="S25" s="144">
        <f>'EPC-objekt 14'!$T$57</f>
        <v>0</v>
      </c>
      <c r="T25" s="144">
        <f>'EPC-objekt 15'!$T$57</f>
        <v>0</v>
      </c>
      <c r="U25" s="184" t="s">
        <v>167</v>
      </c>
      <c r="V25" s="194"/>
      <c r="W25" s="397">
        <f t="shared" ref="W25:W34" si="3">SUM(F25:T25)</f>
        <v>0</v>
      </c>
      <c r="X25" s="393" t="s">
        <v>33</v>
      </c>
      <c r="Y25" s="397">
        <f>W25</f>
        <v>0</v>
      </c>
      <c r="Z25" s="393" t="s">
        <v>33</v>
      </c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</row>
    <row r="26" spans="1:39" ht="14.25" customHeight="1" x14ac:dyDescent="0.25">
      <c r="A26" s="31"/>
      <c r="B26" s="31"/>
      <c r="C26" s="671"/>
      <c r="D26" s="736"/>
      <c r="E26" s="184" t="s">
        <v>168</v>
      </c>
      <c r="F26" s="145">
        <f>'EPC-objekt 1'!$H$57</f>
        <v>0</v>
      </c>
      <c r="G26" s="145">
        <f>'EPC-objekt 2'!$H$57</f>
        <v>0</v>
      </c>
      <c r="H26" s="145">
        <f>'EPC-objekt 3'!$H$57</f>
        <v>0</v>
      </c>
      <c r="I26" s="145">
        <f>'EPC-objekt 4'!$H$57</f>
        <v>0</v>
      </c>
      <c r="J26" s="145">
        <f>'EPC-objekt 5'!$H$57</f>
        <v>0</v>
      </c>
      <c r="K26" s="145">
        <f>'EPC-objekt 6'!$H$57</f>
        <v>0</v>
      </c>
      <c r="L26" s="145">
        <f>'EPC-objekt 7'!$H$57</f>
        <v>0</v>
      </c>
      <c r="M26" s="145">
        <f>'EPC-objekt 8'!$H$57</f>
        <v>0</v>
      </c>
      <c r="N26" s="145">
        <f>'EPC-objekt 9'!$H$57</f>
        <v>0</v>
      </c>
      <c r="O26" s="145">
        <f>'EPC-objekt 10'!$H$57</f>
        <v>0</v>
      </c>
      <c r="P26" s="145">
        <f>'EPC-objekt 11'!$H$57</f>
        <v>0</v>
      </c>
      <c r="Q26" s="145">
        <f>'EPC-objekt 12'!$H$57</f>
        <v>0</v>
      </c>
      <c r="R26" s="145">
        <f>'EPC-objekt 13'!$H$57</f>
        <v>0</v>
      </c>
      <c r="S26" s="145">
        <f>'EPC-objekt 14'!$H$57</f>
        <v>0</v>
      </c>
      <c r="T26" s="145">
        <f>'EPC-objekt 15'!$H$57</f>
        <v>0</v>
      </c>
      <c r="U26" s="184" t="s">
        <v>168</v>
      </c>
      <c r="V26" s="194"/>
      <c r="W26" s="398">
        <f t="shared" si="3"/>
        <v>0</v>
      </c>
      <c r="X26" s="394" t="s">
        <v>32</v>
      </c>
      <c r="Y26" s="398">
        <f>W26</f>
        <v>0</v>
      </c>
      <c r="Z26" s="394" t="s">
        <v>32</v>
      </c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</row>
    <row r="27" spans="1:39" ht="14.25" customHeight="1" x14ac:dyDescent="0.25">
      <c r="A27" s="31"/>
      <c r="B27" s="31"/>
      <c r="C27" s="671"/>
      <c r="D27" s="736"/>
      <c r="E27" s="185" t="s">
        <v>24</v>
      </c>
      <c r="F27" s="145">
        <f>'EPC-objekt 1'!$T$58</f>
        <v>0</v>
      </c>
      <c r="G27" s="145">
        <f>'EPC-objekt 2'!$T$58</f>
        <v>0</v>
      </c>
      <c r="H27" s="145">
        <f>'EPC-objekt 3'!$T$58</f>
        <v>0</v>
      </c>
      <c r="I27" s="145">
        <f>'EPC-objekt 4'!$T$58</f>
        <v>0</v>
      </c>
      <c r="J27" s="145">
        <f>'EPC-objekt 5'!$T$58</f>
        <v>0</v>
      </c>
      <c r="K27" s="145">
        <f>'EPC-objekt 6'!$T$58</f>
        <v>0</v>
      </c>
      <c r="L27" s="145">
        <f>'EPC-objekt 7'!$T$58</f>
        <v>0</v>
      </c>
      <c r="M27" s="145">
        <f>'EPC-objekt 8'!$T$58</f>
        <v>0</v>
      </c>
      <c r="N27" s="145">
        <f>'EPC-objekt 9'!$T$58</f>
        <v>0</v>
      </c>
      <c r="O27" s="145">
        <f>'EPC-objekt 10'!$T$58</f>
        <v>0</v>
      </c>
      <c r="P27" s="145">
        <f>'EPC-objekt 11'!$T$58</f>
        <v>0</v>
      </c>
      <c r="Q27" s="145">
        <f>'EPC-objekt 12'!$T$58</f>
        <v>0</v>
      </c>
      <c r="R27" s="145">
        <f>'EPC-objekt 13'!$T$58</f>
        <v>0</v>
      </c>
      <c r="S27" s="145">
        <f>'EPC-objekt 14'!$T$58</f>
        <v>0</v>
      </c>
      <c r="T27" s="145">
        <f>'EPC-objekt 15'!$T$58</f>
        <v>0</v>
      </c>
      <c r="U27" s="185" t="s">
        <v>24</v>
      </c>
      <c r="V27" s="194"/>
      <c r="W27" s="399">
        <f t="shared" si="3"/>
        <v>0</v>
      </c>
      <c r="X27" s="393" t="s">
        <v>12</v>
      </c>
      <c r="Y27" s="399">
        <f>W27*10.55</f>
        <v>0</v>
      </c>
      <c r="Z27" s="393" t="s">
        <v>33</v>
      </c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</row>
    <row r="28" spans="1:39" ht="14.25" customHeight="1" x14ac:dyDescent="0.25">
      <c r="A28" s="31"/>
      <c r="B28" s="31"/>
      <c r="C28" s="671"/>
      <c r="D28" s="736"/>
      <c r="E28" s="185" t="s">
        <v>28</v>
      </c>
      <c r="F28" s="145">
        <f>'EPC-objekt 1'!$H$58</f>
        <v>0</v>
      </c>
      <c r="G28" s="145">
        <f>'EPC-objekt 2'!$H$58</f>
        <v>0</v>
      </c>
      <c r="H28" s="145">
        <f>'EPC-objekt 3'!$H$58</f>
        <v>0</v>
      </c>
      <c r="I28" s="145">
        <f>'EPC-objekt 4'!$H$58</f>
        <v>0</v>
      </c>
      <c r="J28" s="145">
        <f>'EPC-objekt 5'!$H$58</f>
        <v>0</v>
      </c>
      <c r="K28" s="145">
        <f>'EPC-objekt 6'!$H$58</f>
        <v>0</v>
      </c>
      <c r="L28" s="145">
        <f>'EPC-objekt 7'!$H$58</f>
        <v>0</v>
      </c>
      <c r="M28" s="145">
        <f>'EPC-objekt 8'!$H$58</f>
        <v>0</v>
      </c>
      <c r="N28" s="145">
        <f>'EPC-objekt 9'!$H$58</f>
        <v>0</v>
      </c>
      <c r="O28" s="145">
        <f>'EPC-objekt 10'!$H$58</f>
        <v>0</v>
      </c>
      <c r="P28" s="145">
        <f>'EPC-objekt 11'!$H$58</f>
        <v>0</v>
      </c>
      <c r="Q28" s="145">
        <f>'EPC-objekt 12'!$H$58</f>
        <v>0</v>
      </c>
      <c r="R28" s="145">
        <f>'EPC-objekt 13'!$H$58</f>
        <v>0</v>
      </c>
      <c r="S28" s="145">
        <f>'EPC-objekt 14'!$H$58</f>
        <v>0</v>
      </c>
      <c r="T28" s="145">
        <f>'EPC-objekt 15'!$H$58</f>
        <v>0</v>
      </c>
      <c r="U28" s="185" t="s">
        <v>28</v>
      </c>
      <c r="V28" s="194"/>
      <c r="W28" s="398">
        <f>SUM(F28:T28)</f>
        <v>0</v>
      </c>
      <c r="X28" s="394" t="s">
        <v>32</v>
      </c>
      <c r="Y28" s="398">
        <f>W28</f>
        <v>0</v>
      </c>
      <c r="Z28" s="394" t="s">
        <v>32</v>
      </c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</row>
    <row r="29" spans="1:39" ht="14.25" customHeight="1" x14ac:dyDescent="0.25">
      <c r="A29" s="31"/>
      <c r="B29" s="31"/>
      <c r="C29" s="671"/>
      <c r="D29" s="736"/>
      <c r="E29" s="185" t="s">
        <v>169</v>
      </c>
      <c r="F29" s="145">
        <f>'EPC-objekt 1'!$T$59</f>
        <v>0</v>
      </c>
      <c r="G29" s="145">
        <f>'EPC-objekt 2'!$T$59</f>
        <v>0</v>
      </c>
      <c r="H29" s="145">
        <f>'EPC-objekt 3'!$T$59</f>
        <v>0</v>
      </c>
      <c r="I29" s="145">
        <f>'EPC-objekt 4'!$T$59</f>
        <v>0</v>
      </c>
      <c r="J29" s="145">
        <f>'EPC-objekt 5'!$T$59</f>
        <v>0</v>
      </c>
      <c r="K29" s="145">
        <f>'EPC-objekt 6'!$T$59</f>
        <v>0</v>
      </c>
      <c r="L29" s="145">
        <f>'EPC-objekt 7'!$T$59</f>
        <v>0</v>
      </c>
      <c r="M29" s="145">
        <f>'EPC-objekt 8'!$T$59</f>
        <v>0</v>
      </c>
      <c r="N29" s="145">
        <f>'EPC-objekt 9'!$T$59</f>
        <v>0</v>
      </c>
      <c r="O29" s="145">
        <f>'EPC-objekt 10'!$T$59</f>
        <v>0</v>
      </c>
      <c r="P29" s="145">
        <f>'EPC-objekt 11'!$T$59</f>
        <v>0</v>
      </c>
      <c r="Q29" s="145">
        <f>'EPC-objekt 12'!$T$59</f>
        <v>0</v>
      </c>
      <c r="R29" s="145">
        <f>'EPC-objekt 13'!$T$59</f>
        <v>0</v>
      </c>
      <c r="S29" s="145">
        <f>'EPC-objekt 14'!$T$59</f>
        <v>0</v>
      </c>
      <c r="T29" s="145">
        <f>'EPC-objekt 15'!$T$59</f>
        <v>0</v>
      </c>
      <c r="U29" s="185" t="s">
        <v>169</v>
      </c>
      <c r="V29" s="194"/>
      <c r="W29" s="399">
        <f t="shared" si="3"/>
        <v>0</v>
      </c>
      <c r="X29" s="393" t="s">
        <v>34</v>
      </c>
      <c r="Y29" s="399">
        <f>W29*277.8</f>
        <v>0</v>
      </c>
      <c r="Z29" s="393" t="s">
        <v>33</v>
      </c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</row>
    <row r="30" spans="1:39" ht="14.25" customHeight="1" x14ac:dyDescent="0.25">
      <c r="A30" s="31"/>
      <c r="B30" s="31"/>
      <c r="C30" s="671"/>
      <c r="D30" s="736"/>
      <c r="E30" s="185" t="s">
        <v>170</v>
      </c>
      <c r="F30" s="145">
        <f>'EPC-objekt 1'!$H$59</f>
        <v>0</v>
      </c>
      <c r="G30" s="145">
        <f>'EPC-objekt 2'!$H$59</f>
        <v>0</v>
      </c>
      <c r="H30" s="145">
        <f>'EPC-objekt 3'!$H$59</f>
        <v>0</v>
      </c>
      <c r="I30" s="145">
        <f>'EPC-objekt 4'!$H$59</f>
        <v>0</v>
      </c>
      <c r="J30" s="145">
        <f>'EPC-objekt 5'!$H$59</f>
        <v>0</v>
      </c>
      <c r="K30" s="145">
        <f>'EPC-objekt 6'!$H$59</f>
        <v>0</v>
      </c>
      <c r="L30" s="145">
        <f>'EPC-objekt 7'!$H$59</f>
        <v>0</v>
      </c>
      <c r="M30" s="145">
        <f>'EPC-objekt 8'!$H$59</f>
        <v>0</v>
      </c>
      <c r="N30" s="145">
        <f>'EPC-objekt 9'!$H$59</f>
        <v>0</v>
      </c>
      <c r="O30" s="145">
        <f>'EPC-objekt 10'!$H$59</f>
        <v>0</v>
      </c>
      <c r="P30" s="145">
        <f>'EPC-objekt 11'!$H$59</f>
        <v>0</v>
      </c>
      <c r="Q30" s="145">
        <f>'EPC-objekt 12'!$H$59</f>
        <v>0</v>
      </c>
      <c r="R30" s="145">
        <f>'EPC-objekt 13'!$H$59</f>
        <v>0</v>
      </c>
      <c r="S30" s="145">
        <f>'EPC-objekt 14'!$H$59</f>
        <v>0</v>
      </c>
      <c r="T30" s="145">
        <f>'EPC-objekt 15'!$H$59</f>
        <v>0</v>
      </c>
      <c r="U30" s="185" t="s">
        <v>170</v>
      </c>
      <c r="V30" s="194"/>
      <c r="W30" s="398">
        <f t="shared" si="3"/>
        <v>0</v>
      </c>
      <c r="X30" s="394" t="s">
        <v>32</v>
      </c>
      <c r="Y30" s="398">
        <f>W30</f>
        <v>0</v>
      </c>
      <c r="Z30" s="394" t="s">
        <v>32</v>
      </c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</row>
    <row r="31" spans="1:39" ht="14.25" customHeight="1" x14ac:dyDescent="0.25">
      <c r="A31" s="31"/>
      <c r="B31" s="31"/>
      <c r="C31" s="671"/>
      <c r="D31" s="736"/>
      <c r="E31" s="185" t="s">
        <v>171</v>
      </c>
      <c r="F31" s="7">
        <f>'EPC-objekt 1'!$T$60</f>
        <v>0</v>
      </c>
      <c r="G31" s="7">
        <f>'EPC-objekt 2'!$T$60</f>
        <v>0</v>
      </c>
      <c r="H31" s="7">
        <f>'EPC-objekt 3'!$T$60</f>
        <v>0</v>
      </c>
      <c r="I31" s="7">
        <f>'EPC-objekt 4'!$T$60</f>
        <v>0</v>
      </c>
      <c r="J31" s="7">
        <f>'EPC-objekt 5'!$T$60</f>
        <v>0</v>
      </c>
      <c r="K31" s="7">
        <f>'EPC-objekt 6'!$T$60</f>
        <v>0</v>
      </c>
      <c r="L31" s="7">
        <f>'EPC-objekt 7'!$T$60</f>
        <v>0</v>
      </c>
      <c r="M31" s="7">
        <f>'EPC-objekt 8'!$T$60</f>
        <v>0</v>
      </c>
      <c r="N31" s="7">
        <f>'EPC-objekt 9'!$T$60</f>
        <v>0</v>
      </c>
      <c r="O31" s="7">
        <f>'EPC-objekt 10'!$T$60</f>
        <v>0</v>
      </c>
      <c r="P31" s="7">
        <f>'EPC-objekt 11'!$T$60</f>
        <v>0</v>
      </c>
      <c r="Q31" s="7">
        <f>'EPC-objekt 12'!$T$60</f>
        <v>0</v>
      </c>
      <c r="R31" s="7">
        <f>'EPC-objekt 13'!$T$60</f>
        <v>0</v>
      </c>
      <c r="S31" s="7">
        <f>'EPC-objekt 14'!$T$60</f>
        <v>0</v>
      </c>
      <c r="T31" s="7">
        <f>'EPC-objekt 15'!$T$60</f>
        <v>0</v>
      </c>
      <c r="U31" s="185" t="s">
        <v>171</v>
      </c>
      <c r="V31" s="194"/>
      <c r="W31" s="400">
        <f>SUM(F31:T31)</f>
        <v>0</v>
      </c>
      <c r="X31" s="395" t="s">
        <v>33</v>
      </c>
      <c r="Y31" s="400">
        <f>W31</f>
        <v>0</v>
      </c>
      <c r="Z31" s="395" t="s">
        <v>33</v>
      </c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</row>
    <row r="32" spans="1:39" ht="14.25" customHeight="1" x14ac:dyDescent="0.25">
      <c r="A32" s="31"/>
      <c r="B32" s="31"/>
      <c r="C32" s="671"/>
      <c r="D32" s="736"/>
      <c r="E32" s="185" t="s">
        <v>31</v>
      </c>
      <c r="F32" s="7">
        <f>'EPC-objekt 1'!$H$60</f>
        <v>0</v>
      </c>
      <c r="G32" s="7">
        <f>'EPC-objekt 2'!$H$60</f>
        <v>0</v>
      </c>
      <c r="H32" s="7">
        <f>'EPC-objekt 3'!$H$60</f>
        <v>0</v>
      </c>
      <c r="I32" s="7">
        <f>'EPC-objekt 4'!$H$60</f>
        <v>0</v>
      </c>
      <c r="J32" s="7">
        <f>'EPC-objekt 5'!$H$60</f>
        <v>0</v>
      </c>
      <c r="K32" s="7">
        <f>'EPC-objekt 6'!$H$60</f>
        <v>0</v>
      </c>
      <c r="L32" s="7">
        <f>'EPC-objekt 7'!$H$60</f>
        <v>0</v>
      </c>
      <c r="M32" s="7">
        <f>'EPC-objekt 8'!$H$60</f>
        <v>0</v>
      </c>
      <c r="N32" s="7">
        <f>'EPC-objekt 9'!$H$60</f>
        <v>0</v>
      </c>
      <c r="O32" s="7">
        <f>'EPC-objekt 10'!$H$60</f>
        <v>0</v>
      </c>
      <c r="P32" s="7">
        <f>'EPC-objekt 11'!$H$60</f>
        <v>0</v>
      </c>
      <c r="Q32" s="7">
        <f>'EPC-objekt 12'!$H$60</f>
        <v>0</v>
      </c>
      <c r="R32" s="7">
        <f>'EPC-objekt 13'!$H$60</f>
        <v>0</v>
      </c>
      <c r="S32" s="7">
        <f>'EPC-objekt 14'!$H$60</f>
        <v>0</v>
      </c>
      <c r="T32" s="7">
        <f>'EPC-objekt 15'!$H$60</f>
        <v>0</v>
      </c>
      <c r="U32" s="185" t="s">
        <v>31</v>
      </c>
      <c r="V32" s="194"/>
      <c r="W32" s="400">
        <f t="shared" si="3"/>
        <v>0</v>
      </c>
      <c r="X32" s="394" t="s">
        <v>32</v>
      </c>
      <c r="Y32" s="400">
        <f t="shared" ref="Y32:Y34" si="4">W32</f>
        <v>0</v>
      </c>
      <c r="Z32" s="394" t="s">
        <v>32</v>
      </c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</row>
    <row r="33" spans="1:39" ht="14.25" customHeight="1" x14ac:dyDescent="0.25">
      <c r="A33" s="31"/>
      <c r="B33" s="31"/>
      <c r="C33" s="671"/>
      <c r="D33" s="736"/>
      <c r="E33" s="185" t="s">
        <v>25</v>
      </c>
      <c r="F33" s="145">
        <f>'EPC-objekt 1'!$T$61</f>
        <v>0</v>
      </c>
      <c r="G33" s="145">
        <f>'EPC-objekt 2'!$T$61</f>
        <v>0</v>
      </c>
      <c r="H33" s="145">
        <f>'EPC-objekt 3'!$T$61</f>
        <v>0</v>
      </c>
      <c r="I33" s="145">
        <f>'EPC-objekt 4'!$T$61</f>
        <v>0</v>
      </c>
      <c r="J33" s="145">
        <f>'EPC-objekt 5'!$T$61</f>
        <v>0</v>
      </c>
      <c r="K33" s="145">
        <f>'EPC-objekt 6'!$T$61</f>
        <v>0</v>
      </c>
      <c r="L33" s="145">
        <f>'EPC-objekt 7'!$T$61</f>
        <v>0</v>
      </c>
      <c r="M33" s="145">
        <f>'EPC-objekt 8'!$T$61</f>
        <v>0</v>
      </c>
      <c r="N33" s="145">
        <f>'EPC-objekt 9'!$T$61</f>
        <v>0</v>
      </c>
      <c r="O33" s="145">
        <f>'EPC-objekt 10'!$T$61</f>
        <v>0</v>
      </c>
      <c r="P33" s="145">
        <f>'EPC-objekt 11'!$T$61</f>
        <v>0</v>
      </c>
      <c r="Q33" s="145">
        <f>'EPC-objekt 12'!$T$61</f>
        <v>0</v>
      </c>
      <c r="R33" s="145">
        <f>'EPC-objekt 13'!$T$61</f>
        <v>0</v>
      </c>
      <c r="S33" s="145">
        <f>'EPC-objekt 14'!$T$61</f>
        <v>0</v>
      </c>
      <c r="T33" s="145">
        <f>'EPC-objekt 15'!$T$61</f>
        <v>0</v>
      </c>
      <c r="U33" s="185" t="s">
        <v>25</v>
      </c>
      <c r="V33" s="194"/>
      <c r="W33" s="400">
        <f t="shared" si="3"/>
        <v>0</v>
      </c>
      <c r="X33" s="395" t="s">
        <v>12</v>
      </c>
      <c r="Y33" s="400">
        <f t="shared" si="4"/>
        <v>0</v>
      </c>
      <c r="Z33" s="395" t="s">
        <v>12</v>
      </c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</row>
    <row r="34" spans="1:39" ht="14.25" customHeight="1" thickBot="1" x14ac:dyDescent="0.3">
      <c r="A34" s="31"/>
      <c r="B34" s="31"/>
      <c r="C34" s="671"/>
      <c r="D34" s="736"/>
      <c r="E34" s="186" t="s">
        <v>172</v>
      </c>
      <c r="F34" s="149">
        <f>'EPC-objekt 1'!$H$61</f>
        <v>0</v>
      </c>
      <c r="G34" s="149">
        <f>'EPC-objekt 2'!$H$61</f>
        <v>0</v>
      </c>
      <c r="H34" s="149">
        <f>'EPC-objekt 3'!$H$61</f>
        <v>0</v>
      </c>
      <c r="I34" s="149">
        <f>'EPC-objekt 4'!$H$61</f>
        <v>0</v>
      </c>
      <c r="J34" s="149">
        <f>'EPC-objekt 5'!$H$61</f>
        <v>0</v>
      </c>
      <c r="K34" s="149">
        <f>'EPC-objekt 6'!$H$61</f>
        <v>0</v>
      </c>
      <c r="L34" s="149">
        <f>'EPC-objekt 7'!$H$61</f>
        <v>0</v>
      </c>
      <c r="M34" s="149">
        <f>'EPC-objekt 8'!$H$61</f>
        <v>0</v>
      </c>
      <c r="N34" s="149">
        <f>'EPC-objekt 9'!$H$61</f>
        <v>0</v>
      </c>
      <c r="O34" s="149">
        <f>'EPC-objekt 10'!$H$61</f>
        <v>0</v>
      </c>
      <c r="P34" s="149">
        <f>'EPC-objekt 11'!$H$61</f>
        <v>0</v>
      </c>
      <c r="Q34" s="149">
        <f>'EPC-objekt 12'!$H$61</f>
        <v>0</v>
      </c>
      <c r="R34" s="149">
        <f>'EPC-objekt 13'!$H$61</f>
        <v>0</v>
      </c>
      <c r="S34" s="149">
        <f>'EPC-objekt 14'!$H$61</f>
        <v>0</v>
      </c>
      <c r="T34" s="149">
        <f>'EPC-objekt 15'!$H$61</f>
        <v>0</v>
      </c>
      <c r="U34" s="186" t="s">
        <v>172</v>
      </c>
      <c r="V34" s="194"/>
      <c r="W34" s="401">
        <f t="shared" si="3"/>
        <v>0</v>
      </c>
      <c r="X34" s="396" t="s">
        <v>32</v>
      </c>
      <c r="Y34" s="402">
        <f t="shared" si="4"/>
        <v>0</v>
      </c>
      <c r="Z34" s="396" t="s">
        <v>32</v>
      </c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</row>
    <row r="35" spans="1:39" ht="14.25" customHeight="1" thickTop="1" thickBot="1" x14ac:dyDescent="0.3">
      <c r="A35" s="31"/>
      <c r="B35" s="31"/>
      <c r="C35" s="300"/>
      <c r="D35" s="300"/>
      <c r="E35" s="301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1"/>
      <c r="V35" s="299"/>
      <c r="W35" s="298"/>
      <c r="X35" s="298"/>
      <c r="Y35" s="298"/>
      <c r="Z35" s="298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</row>
    <row r="36" spans="1:39" ht="27" customHeight="1" thickTop="1" x14ac:dyDescent="0.25">
      <c r="A36" s="31"/>
      <c r="B36" s="31"/>
      <c r="C36" s="724" t="s">
        <v>161</v>
      </c>
      <c r="D36" s="725"/>
      <c r="E36" s="286" t="s">
        <v>41</v>
      </c>
      <c r="F36" s="287">
        <f>IF('EPC-objekt 1'!$S$41="ano",1,0)</f>
        <v>0</v>
      </c>
      <c r="G36" s="288">
        <f>IF('EPC-objekt 2'!$S$41="ano",1,0)</f>
        <v>0</v>
      </c>
      <c r="H36" s="288">
        <f>IF('EPC-objekt 3'!$S$41="ano",1,0)</f>
        <v>0</v>
      </c>
      <c r="I36" s="288">
        <f>IF('EPC-objekt 4'!$S$41="ano",1,0)</f>
        <v>0</v>
      </c>
      <c r="J36" s="288">
        <f>IF('EPC-objekt 5'!$S$41="ano",1,0)</f>
        <v>0</v>
      </c>
      <c r="K36" s="288">
        <f>IF('EPC-objekt 6'!$S$41="ano",1,0)</f>
        <v>0</v>
      </c>
      <c r="L36" s="288">
        <f>IF('EPC-objekt 7'!$S$41="ano",1,0)</f>
        <v>0</v>
      </c>
      <c r="M36" s="288">
        <f>IF('EPC-objekt 8'!$S$41="ano",1,0)</f>
        <v>0</v>
      </c>
      <c r="N36" s="288">
        <f>IF('EPC-objekt 9'!$S$41="ano",1,0)</f>
        <v>0</v>
      </c>
      <c r="O36" s="288">
        <f>IF('EPC-objekt 10'!$S$41="ano",1,0)</f>
        <v>0</v>
      </c>
      <c r="P36" s="288">
        <f>IF('EPC-objekt 11'!$S$41="ano",1,0)</f>
        <v>0</v>
      </c>
      <c r="Q36" s="288">
        <f>IF('EPC-objekt 12'!$S$41="ano",1,0)</f>
        <v>0</v>
      </c>
      <c r="R36" s="288">
        <f>IF('EPC-objekt 13'!$S$41="ano",1,0)</f>
        <v>0</v>
      </c>
      <c r="S36" s="288">
        <f>IF('EPC-objekt 14'!$S$41="ano",1,0)</f>
        <v>0</v>
      </c>
      <c r="T36" s="175">
        <f>IF('EPC-objekt 15'!$S$41="ano",1,0)</f>
        <v>0</v>
      </c>
      <c r="U36" s="289" t="s">
        <v>41</v>
      </c>
      <c r="V36" s="282"/>
      <c r="W36" s="688" t="s">
        <v>208</v>
      </c>
      <c r="X36" s="689"/>
      <c r="Y36" s="686">
        <f>SUM(F36:T36)</f>
        <v>0</v>
      </c>
      <c r="Z36" s="687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</row>
    <row r="37" spans="1:39" ht="27" customHeight="1" x14ac:dyDescent="0.25">
      <c r="A37" s="31"/>
      <c r="B37" s="31"/>
      <c r="C37" s="726"/>
      <c r="D37" s="727"/>
      <c r="E37" s="167" t="s">
        <v>158</v>
      </c>
      <c r="F37" s="165">
        <f>IF('EPC-objekt 1'!$S$42="ano",1,0)</f>
        <v>0</v>
      </c>
      <c r="G37" s="146">
        <f>IF('EPC-objekt 2'!$S$42="ano",1,0)</f>
        <v>0</v>
      </c>
      <c r="H37" s="146">
        <f>IF('EPC-objekt 3'!$S$42="ano",1,0)</f>
        <v>0</v>
      </c>
      <c r="I37" s="146">
        <f>IF('EPC-objekt 4'!$S$42="ano",1,0)</f>
        <v>0</v>
      </c>
      <c r="J37" s="146">
        <f>IF('EPC-objekt 5'!$S$42="ano",1,0)</f>
        <v>0</v>
      </c>
      <c r="K37" s="146">
        <f>IF('EPC-objekt 6'!$S$42="ano",1,0)</f>
        <v>0</v>
      </c>
      <c r="L37" s="146">
        <f>IF('EPC-objekt 7'!$S$42="ano",1,0)</f>
        <v>0</v>
      </c>
      <c r="M37" s="146">
        <f>IF('EPC-objekt 8'!$S$42="ano",1,0)</f>
        <v>0</v>
      </c>
      <c r="N37" s="146">
        <f>IF('EPC-objekt 9'!$S$42="ano",1,0)</f>
        <v>0</v>
      </c>
      <c r="O37" s="146">
        <f>IF('EPC-objekt 10'!$S$42="ano",1,0)</f>
        <v>0</v>
      </c>
      <c r="P37" s="146">
        <f>IF('EPC-objekt 11'!$S$42="ano",1,0)</f>
        <v>0</v>
      </c>
      <c r="Q37" s="146">
        <f>IF('EPC-objekt 12'!$S$42="ano",1,0)</f>
        <v>0</v>
      </c>
      <c r="R37" s="146">
        <f>IF('EPC-objekt 13'!$S$42="ano",1,0)</f>
        <v>0</v>
      </c>
      <c r="S37" s="146">
        <f>IF('EPC-objekt 14'!$S$42="ano",1,0)</f>
        <v>0</v>
      </c>
      <c r="T37" s="168">
        <f>IF('EPC-objekt 15'!$S$42="ano",1,0)</f>
        <v>0</v>
      </c>
      <c r="U37" s="290" t="s">
        <v>158</v>
      </c>
      <c r="V37" s="282"/>
      <c r="W37" s="690" t="s">
        <v>209</v>
      </c>
      <c r="X37" s="691"/>
      <c r="Y37" s="717">
        <f t="shared" ref="Y37:Y39" si="5">SUM(F37:T37)</f>
        <v>0</v>
      </c>
      <c r="Z37" s="684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</row>
    <row r="38" spans="1:39" ht="27" customHeight="1" x14ac:dyDescent="0.25">
      <c r="A38" s="31"/>
      <c r="B38" s="31"/>
      <c r="C38" s="726"/>
      <c r="D38" s="727"/>
      <c r="E38" s="167" t="s">
        <v>159</v>
      </c>
      <c r="F38" s="165">
        <f>IF('EPC-objekt 1'!$S$43="ano",1,0)</f>
        <v>0</v>
      </c>
      <c r="G38" s="146">
        <f>IF('EPC-objekt 2'!$S$43="ano",1,0)</f>
        <v>0</v>
      </c>
      <c r="H38" s="146">
        <f>IF('EPC-objekt 3'!$S$43="ano",1,0)</f>
        <v>0</v>
      </c>
      <c r="I38" s="146">
        <f>IF('EPC-objekt 4'!$S$43="ano",1,0)</f>
        <v>0</v>
      </c>
      <c r="J38" s="146">
        <f>IF('EPC-objekt 5'!$S$43="ano",1,0)</f>
        <v>0</v>
      </c>
      <c r="K38" s="146">
        <f>IF('EPC-objekt 6'!$S$43="ano",1,0)</f>
        <v>0</v>
      </c>
      <c r="L38" s="146">
        <f>IF('EPC-objekt 7'!$S$43="ano",1,0)</f>
        <v>0</v>
      </c>
      <c r="M38" s="146">
        <f>IF('EPC-objekt 8'!$S$43="ano",1,0)</f>
        <v>0</v>
      </c>
      <c r="N38" s="146">
        <f>IF('EPC-objekt 9'!$S$43="ano",1,0)</f>
        <v>0</v>
      </c>
      <c r="O38" s="146">
        <f>IF('EPC-objekt 10'!$S$43="ano",1,0)</f>
        <v>0</v>
      </c>
      <c r="P38" s="146">
        <f>IF('EPC-objekt 11'!$S$43="ano",1,0)</f>
        <v>0</v>
      </c>
      <c r="Q38" s="146">
        <f>IF('EPC-objekt 12'!$S$43="ano",1,0)</f>
        <v>0</v>
      </c>
      <c r="R38" s="146">
        <f>IF('EPC-objekt 13'!$S$43="ano",1,0)</f>
        <v>0</v>
      </c>
      <c r="S38" s="146">
        <f>IF('EPC-objekt 14'!$S$43="ano",1,0)</f>
        <v>0</v>
      </c>
      <c r="T38" s="168">
        <f>IF('EPC-objekt 15'!$S$43="ano",1,0)</f>
        <v>0</v>
      </c>
      <c r="U38" s="290" t="s">
        <v>159</v>
      </c>
      <c r="V38" s="282"/>
      <c r="W38" s="690" t="s">
        <v>210</v>
      </c>
      <c r="X38" s="691"/>
      <c r="Y38" s="717">
        <f t="shared" si="5"/>
        <v>0</v>
      </c>
      <c r="Z38" s="684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</row>
    <row r="39" spans="1:39" ht="27" customHeight="1" thickBot="1" x14ac:dyDescent="0.3">
      <c r="A39" s="31"/>
      <c r="B39" s="31"/>
      <c r="C39" s="728"/>
      <c r="D39" s="729"/>
      <c r="E39" s="148" t="s">
        <v>160</v>
      </c>
      <c r="F39" s="166">
        <f>IF('EPC-objekt 1'!$S$44="ano",1,0)</f>
        <v>0</v>
      </c>
      <c r="G39" s="171">
        <f>IF('EPC-objekt 2'!$S$44="ano",1,0)</f>
        <v>0</v>
      </c>
      <c r="H39" s="171">
        <f>IF('EPC-objekt 3'!$S$44="ano",1,0)</f>
        <v>0</v>
      </c>
      <c r="I39" s="171">
        <f>IF('EPC-objekt 4'!$S$44="ano",1,0)</f>
        <v>0</v>
      </c>
      <c r="J39" s="171">
        <f>IF('EPC-objekt 5'!$S$44="ano",1,0)</f>
        <v>0</v>
      </c>
      <c r="K39" s="171">
        <f>IF('EPC-objekt 6'!$S$44="ano",1,0)</f>
        <v>0</v>
      </c>
      <c r="L39" s="171">
        <f>IF('EPC-objekt 7'!$S$44="ano",1,0)</f>
        <v>0</v>
      </c>
      <c r="M39" s="171">
        <f>IF('EPC-objekt 8'!$S$44="ano",1,0)</f>
        <v>0</v>
      </c>
      <c r="N39" s="171">
        <f>IF('EPC-objekt 9'!$S$44="ano",1,0)</f>
        <v>0</v>
      </c>
      <c r="O39" s="171">
        <f>IF('EPC-objekt 10'!$S$44="ano",1,0)</f>
        <v>0</v>
      </c>
      <c r="P39" s="171">
        <f>IF('EPC-objekt 11'!$S$44="ano",1,0)</f>
        <v>0</v>
      </c>
      <c r="Q39" s="171">
        <f>IF('EPC-objekt 12'!$S$44="ano",1,0)</f>
        <v>0</v>
      </c>
      <c r="R39" s="171">
        <f>IF('EPC-objekt 13'!$S$44="ano",1,0)</f>
        <v>0</v>
      </c>
      <c r="S39" s="171">
        <f>IF('EPC-objekt 14'!$S$44="ano",1,0)</f>
        <v>0</v>
      </c>
      <c r="T39" s="170">
        <f>IF('EPC-objekt 15'!$S$44="ano",1,0)</f>
        <v>0</v>
      </c>
      <c r="U39" s="291" t="s">
        <v>160</v>
      </c>
      <c r="V39" s="282"/>
      <c r="W39" s="690" t="s">
        <v>211</v>
      </c>
      <c r="X39" s="691"/>
      <c r="Y39" s="717">
        <f t="shared" si="5"/>
        <v>0</v>
      </c>
      <c r="Z39" s="684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</row>
    <row r="40" spans="1:39" ht="27" customHeight="1" thickTop="1" thickBot="1" x14ac:dyDescent="0.3">
      <c r="A40" s="31"/>
      <c r="B40" s="31"/>
      <c r="C40" s="300"/>
      <c r="D40" s="300"/>
      <c r="E40" s="301"/>
      <c r="F40" s="302"/>
      <c r="G40" s="302"/>
      <c r="H40" s="302"/>
      <c r="I40" s="302"/>
      <c r="J40" s="302"/>
      <c r="K40" s="302"/>
      <c r="L40" s="302"/>
      <c r="M40" s="302"/>
      <c r="N40" s="302"/>
      <c r="O40" s="302"/>
      <c r="P40" s="302"/>
      <c r="Q40" s="302"/>
      <c r="R40" s="302"/>
      <c r="S40" s="302"/>
      <c r="T40" s="302"/>
      <c r="U40" s="301"/>
      <c r="V40" s="299"/>
      <c r="W40" s="298"/>
      <c r="X40" s="298"/>
      <c r="Y40" s="298"/>
      <c r="Z40" s="298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</row>
    <row r="41" spans="1:39" ht="27" customHeight="1" thickTop="1" x14ac:dyDescent="0.25">
      <c r="A41" s="31"/>
      <c r="B41" s="31"/>
      <c r="C41" s="726" t="s">
        <v>162</v>
      </c>
      <c r="D41" s="727"/>
      <c r="E41" s="169" t="s">
        <v>163</v>
      </c>
      <c r="F41" s="283">
        <f>IF('EPC-objekt 1'!$P$36="ano",1,0)</f>
        <v>0</v>
      </c>
      <c r="G41" s="284">
        <f>IF('EPC-objekt 2'!$P$36="ano",1,0)</f>
        <v>0</v>
      </c>
      <c r="H41" s="284">
        <f>IF('EPC-objekt 3'!$P$36="ano",1,0)</f>
        <v>0</v>
      </c>
      <c r="I41" s="284">
        <f>IF('EPC-objekt 4'!$P$36="ano",1,0)</f>
        <v>0</v>
      </c>
      <c r="J41" s="284">
        <f>IF('EPC-objekt 5'!$P$36="ano",1,0)</f>
        <v>0</v>
      </c>
      <c r="K41" s="284">
        <f>IF('EPC-objekt 6'!$P$36="ano",1,0)</f>
        <v>0</v>
      </c>
      <c r="L41" s="284">
        <f>IF('EPC-objekt 7'!$P$36="ano",1,0)</f>
        <v>0</v>
      </c>
      <c r="M41" s="284">
        <f>IF('EPC-objekt 8'!$P$36="ano",1,0)</f>
        <v>0</v>
      </c>
      <c r="N41" s="284">
        <f>IF('EPC-objekt 9'!$P$36="ano",1,0)</f>
        <v>0</v>
      </c>
      <c r="O41" s="284">
        <f>IF('EPC-objekt 10'!$P$36="ano",1,0)</f>
        <v>0</v>
      </c>
      <c r="P41" s="284">
        <f>IF('EPC-objekt 11'!$P$36="ano",1,0)</f>
        <v>0</v>
      </c>
      <c r="Q41" s="284">
        <f>IF('EPC-objekt 12'!$P$36="ano",1,0)</f>
        <v>0</v>
      </c>
      <c r="R41" s="284">
        <f>IF('EPC-objekt 13'!$P$36="ano",1,0)</f>
        <v>0</v>
      </c>
      <c r="S41" s="284">
        <f>IF('EPC-objekt 14'!$P$36="ano",1,0)</f>
        <v>0</v>
      </c>
      <c r="T41" s="285">
        <f>IF('EPC-objekt 15'!$P$36="ano",1,0)</f>
        <v>0</v>
      </c>
      <c r="U41" s="189" t="s">
        <v>163</v>
      </c>
      <c r="V41" s="196"/>
      <c r="W41" s="690" t="s">
        <v>212</v>
      </c>
      <c r="X41" s="691"/>
      <c r="Y41" s="717">
        <f t="shared" ref="Y41:Y43" si="6">SUM(F41:T41)</f>
        <v>0</v>
      </c>
      <c r="Z41" s="684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</row>
    <row r="42" spans="1:39" ht="27" customHeight="1" x14ac:dyDescent="0.25">
      <c r="A42" s="31"/>
      <c r="B42" s="31"/>
      <c r="C42" s="726"/>
      <c r="D42" s="727"/>
      <c r="E42" s="167" t="s">
        <v>134</v>
      </c>
      <c r="F42" s="165">
        <f>IF('EPC-objekt 1'!$P$36="ano",'EPC-objekt 1'!U38,0)</f>
        <v>0</v>
      </c>
      <c r="G42" s="146">
        <f>IF('EPC-objekt 2'!$P$36="ano",'EPC-objekt 2'!V38,0)</f>
        <v>0</v>
      </c>
      <c r="H42" s="146">
        <f>IF('EPC-objekt 3'!$P$36="ano",'EPC-objekt 3'!W38,0)</f>
        <v>0</v>
      </c>
      <c r="I42" s="146">
        <f>IF('EPC-objekt 4'!$P$36="ano",'EPC-objekt 4'!X38,0)</f>
        <v>0</v>
      </c>
      <c r="J42" s="146">
        <f>IF('EPC-objekt 5'!$P$36="ano",'EPC-objekt 5'!Y38,0)</f>
        <v>0</v>
      </c>
      <c r="K42" s="146">
        <f>IF('EPC-objekt 6'!$P$36="ano",'EPC-objekt 6'!Z38,0)</f>
        <v>0</v>
      </c>
      <c r="L42" s="146">
        <f>IF('EPC-objekt 7'!$P$36="ano",'EPC-objekt 7'!AA38,0)</f>
        <v>0</v>
      </c>
      <c r="M42" s="146">
        <f>IF('EPC-objekt 8'!$P$36="ano",'EPC-objekt 8'!AB38,0)</f>
        <v>0</v>
      </c>
      <c r="N42" s="146">
        <f>IF('EPC-objekt 9'!$P$36="ano",'EPC-objekt 9'!AC38,0)</f>
        <v>0</v>
      </c>
      <c r="O42" s="146">
        <f>IF('EPC-objekt 10'!$P$36="ano",'EPC-objekt 10'!AD38,0)</f>
        <v>0</v>
      </c>
      <c r="P42" s="146">
        <f>IF('EPC-objekt 11'!$P$36="ano",'EPC-objekt 1'!AE38,0)</f>
        <v>0</v>
      </c>
      <c r="Q42" s="146">
        <f>IF('EPC-objekt 12'!$P$36="ano",'EPC-objekt 12'!AF38,0)</f>
        <v>0</v>
      </c>
      <c r="R42" s="146">
        <f>IF('EPC-objekt 13'!$P$36="ano",'EPC-objekt 13'!AG38,0)</f>
        <v>0</v>
      </c>
      <c r="S42" s="146">
        <f>IF('EPC-objekt 14'!$P$36="ano",'EPC-objekt 14'!AH38,0)</f>
        <v>0</v>
      </c>
      <c r="T42" s="168">
        <f>IF('EPC-objekt 15'!$P$36="ano",'EPC-objekt 15'!AI38,0)</f>
        <v>0</v>
      </c>
      <c r="U42" s="187" t="s">
        <v>134</v>
      </c>
      <c r="V42" s="196"/>
      <c r="W42" s="690" t="s">
        <v>214</v>
      </c>
      <c r="X42" s="691"/>
      <c r="Y42" s="717">
        <f t="shared" si="6"/>
        <v>0</v>
      </c>
      <c r="Z42" s="684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</row>
    <row r="43" spans="1:39" ht="27" customHeight="1" thickBot="1" x14ac:dyDescent="0.3">
      <c r="A43" s="31"/>
      <c r="B43" s="31"/>
      <c r="C43" s="728"/>
      <c r="D43" s="729"/>
      <c r="E43" s="148" t="s">
        <v>164</v>
      </c>
      <c r="F43" s="166">
        <f>IF('EPC-objekt 1'!$P$38="ano",1,0)</f>
        <v>0</v>
      </c>
      <c r="G43" s="171">
        <f>IF('EPC-objekt 2'!$P$38="ano",1,0)</f>
        <v>0</v>
      </c>
      <c r="H43" s="171">
        <f>IF('EPC-objekt 3'!$P$38="ano",1,0)</f>
        <v>0</v>
      </c>
      <c r="I43" s="171">
        <f>IF('EPC-objekt 4'!$P$38="ano",1,0)</f>
        <v>0</v>
      </c>
      <c r="J43" s="171">
        <f>IF('EPC-objekt 5'!$P$38="ano",1,0)</f>
        <v>0</v>
      </c>
      <c r="K43" s="171">
        <f>IF('EPC-objekt 3'!$P$38="ano",1,0)</f>
        <v>0</v>
      </c>
      <c r="L43" s="171">
        <f>IF('EPC-objekt 7'!$P$38="ano",1,0)</f>
        <v>0</v>
      </c>
      <c r="M43" s="171">
        <f>IF('EPC-objekt 8'!$P$38="ano",1,0)</f>
        <v>0</v>
      </c>
      <c r="N43" s="171">
        <f>IF('EPC-objekt 9'!$P$38="ano",1,0)</f>
        <v>0</v>
      </c>
      <c r="O43" s="171">
        <f>IF('EPC-objekt 10'!$P$38="ano",1,0)</f>
        <v>0</v>
      </c>
      <c r="P43" s="171">
        <f>IF('EPC-objekt 11'!$P$38="ano",1,0)</f>
        <v>0</v>
      </c>
      <c r="Q43" s="171">
        <f>IF('EPC-objekt 12'!$P$38="ano",1,0)</f>
        <v>0</v>
      </c>
      <c r="R43" s="171">
        <f>IF('EPC-objekt 13'!$P$38="ano",1,0)</f>
        <v>0</v>
      </c>
      <c r="S43" s="171">
        <f>IF('EPC-objekt 14'!$P$38="ano",1,0)</f>
        <v>0</v>
      </c>
      <c r="T43" s="170">
        <f>IF('EPC-objekt 15'!$P$38="ano",1,0)</f>
        <v>0</v>
      </c>
      <c r="U43" s="188" t="s">
        <v>164</v>
      </c>
      <c r="V43" s="196"/>
      <c r="W43" s="739" t="s">
        <v>213</v>
      </c>
      <c r="X43" s="740"/>
      <c r="Y43" s="717">
        <f t="shared" si="6"/>
        <v>0</v>
      </c>
      <c r="Z43" s="684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</row>
    <row r="44" spans="1:39" ht="27" customHeight="1" thickTop="1" thickBot="1" x14ac:dyDescent="0.3">
      <c r="A44" s="31"/>
      <c r="B44" s="31"/>
      <c r="C44" s="300"/>
      <c r="D44" s="300"/>
      <c r="E44" s="301"/>
      <c r="F44" s="302"/>
      <c r="G44" s="302"/>
      <c r="H44" s="302"/>
      <c r="I44" s="302"/>
      <c r="J44" s="302"/>
      <c r="K44" s="302"/>
      <c r="L44" s="302"/>
      <c r="M44" s="302"/>
      <c r="N44" s="302"/>
      <c r="O44" s="302"/>
      <c r="P44" s="302"/>
      <c r="Q44" s="302"/>
      <c r="R44" s="302"/>
      <c r="S44" s="302"/>
      <c r="T44" s="302"/>
      <c r="U44" s="301"/>
      <c r="V44" s="299"/>
      <c r="W44" s="298"/>
      <c r="X44" s="298"/>
      <c r="Y44" s="298"/>
      <c r="Z44" s="298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</row>
    <row r="45" spans="1:39" ht="28.5" customHeight="1" thickTop="1" x14ac:dyDescent="0.25">
      <c r="A45" s="31"/>
      <c r="B45" s="31"/>
      <c r="C45" s="669" t="s">
        <v>59</v>
      </c>
      <c r="D45" s="737"/>
      <c r="E45" s="174" t="s">
        <v>60</v>
      </c>
      <c r="F45" s="175">
        <f>IF('EPC-objekt 1'!$V$83="ano",1,0)</f>
        <v>0</v>
      </c>
      <c r="G45" s="175">
        <f>IF('EPC-objekt 2'!$V$83="ano",1,0)</f>
        <v>0</v>
      </c>
      <c r="H45" s="175">
        <f>IF('EPC-objekt 3'!$V$83="ano",1,0)</f>
        <v>0</v>
      </c>
      <c r="I45" s="175">
        <f>IF('EPC-objekt 4'!$V$83="ano",1,0)</f>
        <v>0</v>
      </c>
      <c r="J45" s="175">
        <f>IF('EPC-objekt 5'!$V$83="ano",1,0)</f>
        <v>0</v>
      </c>
      <c r="K45" s="175">
        <f>IF('EPC-objekt 6'!$V$83="ano",1,0)</f>
        <v>0</v>
      </c>
      <c r="L45" s="175">
        <f>IF('EPC-objekt 7'!$V$83="ano",1,0)</f>
        <v>0</v>
      </c>
      <c r="M45" s="175">
        <f>IF('EPC-objekt 8'!$V$83="ano",1,0)</f>
        <v>0</v>
      </c>
      <c r="N45" s="175">
        <f>IF('EPC-objekt 9'!$V$83="ano",1,0)</f>
        <v>0</v>
      </c>
      <c r="O45" s="175">
        <f>IF('EPC-objekt 10'!$V$83="ano",1,0)</f>
        <v>0</v>
      </c>
      <c r="P45" s="175">
        <f>IF('EPC-objekt 11'!$V$83="ano",1,0)</f>
        <v>0</v>
      </c>
      <c r="Q45" s="175">
        <f>IF('EPC-objekt 12'!$V$83="ano",1,0)</f>
        <v>0</v>
      </c>
      <c r="R45" s="175">
        <f>IF('EPC-objekt 13'!$V$83="ano",1,0)</f>
        <v>0</v>
      </c>
      <c r="S45" s="175">
        <f>IF('EPC-objekt 14'!$V$83="ano",1,0)</f>
        <v>0</v>
      </c>
      <c r="T45" s="175">
        <f>IF('EPC-objekt 15'!$V$83="ano",1,0)</f>
        <v>0</v>
      </c>
      <c r="U45" s="190" t="s">
        <v>60</v>
      </c>
      <c r="V45" s="197"/>
      <c r="W45" s="739" t="s">
        <v>215</v>
      </c>
      <c r="X45" s="740"/>
      <c r="Y45" s="717">
        <f>SUM(F45:T45)</f>
        <v>0</v>
      </c>
      <c r="Z45" s="684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</row>
    <row r="46" spans="1:39" ht="28.5" customHeight="1" thickBot="1" x14ac:dyDescent="0.3">
      <c r="A46" s="31"/>
      <c r="B46" s="31"/>
      <c r="C46" s="673"/>
      <c r="D46" s="738"/>
      <c r="E46" s="172" t="s">
        <v>61</v>
      </c>
      <c r="F46" s="173">
        <f>IF('EPC-objekt 1'!$V$86="ano",1,0)</f>
        <v>0</v>
      </c>
      <c r="G46" s="173">
        <f>IF('EPC-objekt 2'!$V$86="ano",1,0)</f>
        <v>0</v>
      </c>
      <c r="H46" s="173">
        <f>IF('EPC-objekt 3'!$V$86="ano",1,0)</f>
        <v>0</v>
      </c>
      <c r="I46" s="173">
        <f>IF('EPC-objekt 4'!$V$86="ano",1,0)</f>
        <v>0</v>
      </c>
      <c r="J46" s="173">
        <f>IF('EPC-objekt 5'!$V$86="ano",1,0)</f>
        <v>0</v>
      </c>
      <c r="K46" s="173">
        <f>IF('EPC-objekt 6'!$V$86="ano",1,0)</f>
        <v>0</v>
      </c>
      <c r="L46" s="173">
        <f>IF('EPC-objekt 7'!$V$86="ano",1,0)</f>
        <v>0</v>
      </c>
      <c r="M46" s="173">
        <f>IF('EPC-objekt 8'!$V$86="ano",1,0)</f>
        <v>0</v>
      </c>
      <c r="N46" s="173">
        <f>IF('EPC-objekt 9'!$V$86="ano",1,0)</f>
        <v>0</v>
      </c>
      <c r="O46" s="173">
        <f>IF('EPC-objekt 10'!$V$86="ano",1,0)</f>
        <v>0</v>
      </c>
      <c r="P46" s="173">
        <f>IF('EPC-objekt 11'!$V$86="ano",1,0)</f>
        <v>0</v>
      </c>
      <c r="Q46" s="173">
        <f>IF('EPC-objekt 12'!$V$86="ano",1,0)</f>
        <v>0</v>
      </c>
      <c r="R46" s="173">
        <f>IF('EPC-objekt 13'!$V$86="ano",1,0)</f>
        <v>0</v>
      </c>
      <c r="S46" s="173">
        <f>IF('EPC-objekt 14'!$V$86="ano",1,0)</f>
        <v>0</v>
      </c>
      <c r="T46" s="173">
        <f>IF('EPC-objekt 15'!$V$86="ano",1,0)</f>
        <v>0</v>
      </c>
      <c r="U46" s="191" t="s">
        <v>61</v>
      </c>
      <c r="V46" s="197"/>
      <c r="W46" s="789" t="s">
        <v>216</v>
      </c>
      <c r="X46" s="790"/>
      <c r="Y46" s="793">
        <f>SUM(F46:T46)</f>
        <v>0</v>
      </c>
      <c r="Z46" s="794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</row>
    <row r="47" spans="1:39" ht="28.5" customHeight="1" thickTop="1" thickBot="1" x14ac:dyDescent="0.3">
      <c r="A47" s="31"/>
      <c r="B47" s="31"/>
      <c r="C47" s="300"/>
      <c r="D47" s="300"/>
      <c r="E47" s="301"/>
      <c r="F47" s="302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12"/>
      <c r="V47" s="299"/>
      <c r="W47" s="298"/>
      <c r="X47" s="298"/>
      <c r="Y47" s="298"/>
      <c r="Z47" s="298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</row>
    <row r="48" spans="1:39" ht="28.5" customHeight="1" thickTop="1" x14ac:dyDescent="0.25">
      <c r="A48" s="31"/>
      <c r="B48" s="31"/>
      <c r="C48" s="669" t="s">
        <v>243</v>
      </c>
      <c r="D48" s="670"/>
      <c r="E48" s="303" t="s">
        <v>244</v>
      </c>
      <c r="F48" s="144">
        <f>'EPC-objekt 1'!$C$30</f>
        <v>0</v>
      </c>
      <c r="G48" s="309"/>
      <c r="H48" s="297"/>
      <c r="I48" s="685" t="s">
        <v>245</v>
      </c>
      <c r="J48" s="685"/>
      <c r="K48" s="685"/>
      <c r="L48" s="685"/>
      <c r="M48" s="685"/>
      <c r="N48" s="685"/>
      <c r="O48" s="685"/>
      <c r="P48" s="685"/>
      <c r="Q48" s="685"/>
      <c r="R48" s="685"/>
      <c r="S48" s="685"/>
      <c r="T48" s="297"/>
      <c r="U48" s="317">
        <f>'EPC-objekt 1'!$C$30</f>
        <v>0</v>
      </c>
      <c r="V48" s="299"/>
      <c r="W48" s="675" t="s">
        <v>244</v>
      </c>
      <c r="X48" s="676"/>
      <c r="Y48" s="681">
        <f>F48</f>
        <v>0</v>
      </c>
      <c r="Z48" s="68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</row>
    <row r="49" spans="1:39" ht="28.5" customHeight="1" x14ac:dyDescent="0.25">
      <c r="A49" s="31"/>
      <c r="B49" s="31"/>
      <c r="C49" s="671"/>
      <c r="D49" s="672"/>
      <c r="E49" s="303" t="s">
        <v>241</v>
      </c>
      <c r="F49" s="144">
        <f>'EPC-objekt 1'!$T$23</f>
        <v>0</v>
      </c>
      <c r="G49" s="310"/>
      <c r="H49" s="311"/>
      <c r="I49" s="685"/>
      <c r="J49" s="685"/>
      <c r="K49" s="685"/>
      <c r="L49" s="685"/>
      <c r="M49" s="685"/>
      <c r="N49" s="685"/>
      <c r="O49" s="685"/>
      <c r="P49" s="685"/>
      <c r="Q49" s="685"/>
      <c r="R49" s="685"/>
      <c r="S49" s="685"/>
      <c r="T49" s="311"/>
      <c r="U49" s="318">
        <f>'EPC-objekt 1'!$T$23</f>
        <v>0</v>
      </c>
      <c r="V49" s="299"/>
      <c r="W49" s="677" t="s">
        <v>167</v>
      </c>
      <c r="X49" s="678"/>
      <c r="Y49" s="683">
        <f t="shared" ref="Y49:Y52" si="7">F49</f>
        <v>0</v>
      </c>
      <c r="Z49" s="684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</row>
    <row r="50" spans="1:39" ht="28.5" customHeight="1" thickBot="1" x14ac:dyDescent="0.3">
      <c r="A50" s="31"/>
      <c r="B50" s="31"/>
      <c r="C50" s="671"/>
      <c r="D50" s="672"/>
      <c r="E50" s="303" t="s">
        <v>242</v>
      </c>
      <c r="F50" s="145">
        <f>'EPC-objekt 1'!$H$23</f>
        <v>0</v>
      </c>
      <c r="G50" s="310"/>
      <c r="H50" s="311"/>
      <c r="I50" s="685"/>
      <c r="J50" s="685"/>
      <c r="K50" s="685"/>
      <c r="L50" s="685"/>
      <c r="M50" s="685"/>
      <c r="N50" s="685"/>
      <c r="O50" s="685"/>
      <c r="P50" s="685"/>
      <c r="Q50" s="685"/>
      <c r="R50" s="685"/>
      <c r="S50" s="685"/>
      <c r="T50" s="311"/>
      <c r="U50" s="319">
        <f>'EPC-objekt 1'!$H$23</f>
        <v>0</v>
      </c>
      <c r="V50" s="299"/>
      <c r="W50" s="329" t="s">
        <v>168</v>
      </c>
      <c r="X50" s="330"/>
      <c r="Y50" s="683">
        <f t="shared" si="7"/>
        <v>0</v>
      </c>
      <c r="Z50" s="684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</row>
    <row r="51" spans="1:39" ht="28.5" customHeight="1" thickTop="1" x14ac:dyDescent="0.25">
      <c r="A51" s="31"/>
      <c r="B51" s="31"/>
      <c r="C51" s="671"/>
      <c r="D51" s="672"/>
      <c r="E51" s="304" t="s">
        <v>60</v>
      </c>
      <c r="F51" s="175">
        <f>IF('EPC-objekt 1'!$V$35="ano",1,0)</f>
        <v>0</v>
      </c>
      <c r="G51" s="309"/>
      <c r="H51" s="297"/>
      <c r="I51" s="685">
        <f>'úvodní list přílohy'!B7</f>
        <v>0</v>
      </c>
      <c r="J51" s="685"/>
      <c r="K51" s="685"/>
      <c r="L51" s="685"/>
      <c r="M51" s="685"/>
      <c r="N51" s="685"/>
      <c r="O51" s="685"/>
      <c r="P51" s="685"/>
      <c r="Q51" s="685"/>
      <c r="R51" s="685"/>
      <c r="S51" s="685"/>
      <c r="T51" s="297"/>
      <c r="U51" s="320">
        <f>IF('EPC-objekt 1'!$V$35="ano",1,0)</f>
        <v>0</v>
      </c>
      <c r="V51" s="299"/>
      <c r="W51" s="679" t="s">
        <v>60</v>
      </c>
      <c r="X51" s="680"/>
      <c r="Y51" s="683">
        <f t="shared" si="7"/>
        <v>0</v>
      </c>
      <c r="Z51" s="684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</row>
    <row r="52" spans="1:39" ht="28.5" customHeight="1" thickBot="1" x14ac:dyDescent="0.3">
      <c r="A52" s="31"/>
      <c r="B52" s="31"/>
      <c r="C52" s="673"/>
      <c r="D52" s="674"/>
      <c r="E52" s="305" t="s">
        <v>61</v>
      </c>
      <c r="F52" s="173">
        <f>IF('EPC-objekt 1'!$V$37="ano",1,0)</f>
        <v>0</v>
      </c>
      <c r="G52" s="309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321">
        <f>IF('EPC-objekt 1'!$V$37="ano",1,0)</f>
        <v>0</v>
      </c>
      <c r="V52" s="299"/>
      <c r="W52" s="791" t="s">
        <v>61</v>
      </c>
      <c r="X52" s="792"/>
      <c r="Y52" s="785">
        <f t="shared" si="7"/>
        <v>0</v>
      </c>
      <c r="Z52" s="786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</row>
    <row r="53" spans="1:39" ht="14.25" customHeight="1" thickTop="1" thickBot="1" x14ac:dyDescent="0.3">
      <c r="A53" s="31"/>
      <c r="B53" s="31"/>
      <c r="C53" s="306"/>
      <c r="D53" s="306"/>
      <c r="E53" s="301"/>
      <c r="F53" s="302"/>
      <c r="G53" s="308"/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308"/>
      <c r="S53" s="308"/>
      <c r="T53" s="308"/>
      <c r="U53" s="313"/>
      <c r="V53" s="299"/>
      <c r="W53" s="298"/>
      <c r="X53" s="298"/>
      <c r="Y53" s="298"/>
      <c r="Z53" s="298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</row>
    <row r="54" spans="1:39" ht="24.75" customHeight="1" thickTop="1" thickBot="1" x14ac:dyDescent="0.3">
      <c r="A54" s="31"/>
      <c r="B54" s="31"/>
      <c r="C54" s="13"/>
      <c r="D54" s="14"/>
      <c r="E54" s="15" t="s">
        <v>65</v>
      </c>
      <c r="F54" s="16">
        <f>'EPC-objekt 1'!$K$22</f>
        <v>0</v>
      </c>
      <c r="G54" s="16">
        <f>'EPC-objekt 2'!$K$22</f>
        <v>0</v>
      </c>
      <c r="H54" s="16">
        <f>'EPC-objekt 3'!$K$22</f>
        <v>0</v>
      </c>
      <c r="I54" s="16">
        <f>'EPC-objekt 4'!$K$22</f>
        <v>0</v>
      </c>
      <c r="J54" s="16">
        <f>'EPC-objekt 5'!$K$22</f>
        <v>0</v>
      </c>
      <c r="K54" s="16">
        <f>'EPC-objekt 6'!$K$22</f>
        <v>0</v>
      </c>
      <c r="L54" s="16">
        <f>'EPC-objekt 7'!$K$22</f>
        <v>0</v>
      </c>
      <c r="M54" s="16">
        <f>'EPC-objekt 8'!$K$22</f>
        <v>0</v>
      </c>
      <c r="N54" s="16">
        <f>'EPC-objekt 9'!$K$22</f>
        <v>0</v>
      </c>
      <c r="O54" s="16">
        <f>'EPC-objekt 10'!$K$22</f>
        <v>0</v>
      </c>
      <c r="P54" s="16">
        <f>'EPC-objekt 11'!$K$22</f>
        <v>0</v>
      </c>
      <c r="Q54" s="16">
        <f>'EPC-objekt 12'!$K$22</f>
        <v>0</v>
      </c>
      <c r="R54" s="16">
        <f>'EPC-objekt 13'!$K$22</f>
        <v>0</v>
      </c>
      <c r="S54" s="16">
        <f>'EPC-objekt 14'!$K$22</f>
        <v>0</v>
      </c>
      <c r="T54" s="16">
        <f>'EPC-objekt 15'!$K$22</f>
        <v>0</v>
      </c>
      <c r="U54" s="192" t="s">
        <v>65</v>
      </c>
      <c r="V54" s="194"/>
      <c r="W54" s="781" t="s">
        <v>217</v>
      </c>
      <c r="X54" s="782"/>
      <c r="Y54" s="783">
        <f>SUM(F54:V54)</f>
        <v>0</v>
      </c>
      <c r="Z54" s="784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</row>
    <row r="55" spans="1:39" ht="21" customHeight="1" thickTop="1" thickBot="1" x14ac:dyDescent="0.3">
      <c r="A55" s="31"/>
      <c r="B55" s="31"/>
      <c r="C55" s="13"/>
      <c r="D55" s="14"/>
      <c r="E55" s="15" t="s">
        <v>66</v>
      </c>
      <c r="F55" s="17">
        <f>'EPC-objekt 1'!$P$89</f>
        <v>0</v>
      </c>
      <c r="G55" s="17">
        <f>'EPC-objekt 2'!$P$89</f>
        <v>0</v>
      </c>
      <c r="H55" s="17">
        <f>'EPC-objekt 3'!$P$89</f>
        <v>0</v>
      </c>
      <c r="I55" s="17">
        <f>'EPC-objekt 4'!$P$89</f>
        <v>0</v>
      </c>
      <c r="J55" s="17">
        <f>'EPC-objekt 5'!$P$89</f>
        <v>0</v>
      </c>
      <c r="K55" s="17">
        <f>'EPC-objekt 6'!$P$89</f>
        <v>0</v>
      </c>
      <c r="L55" s="17">
        <f>'EPC-objekt 7'!$P$89</f>
        <v>0</v>
      </c>
      <c r="M55" s="17">
        <f>'EPC-objekt 8'!$P$89</f>
        <v>0</v>
      </c>
      <c r="N55" s="17">
        <f>'EPC-objekt 9'!$P$89</f>
        <v>0</v>
      </c>
      <c r="O55" s="17">
        <f>'EPC-objekt 10'!$P$89</f>
        <v>0</v>
      </c>
      <c r="P55" s="17">
        <f>'EPC-objekt 11'!$P$89</f>
        <v>0</v>
      </c>
      <c r="Q55" s="17">
        <f>'EPC-objekt 12'!$P$89</f>
        <v>0</v>
      </c>
      <c r="R55" s="17">
        <f>'EPC-objekt 13'!$P$89</f>
        <v>0</v>
      </c>
      <c r="S55" s="17">
        <f>'EPC-objekt 14'!$P$89</f>
        <v>0</v>
      </c>
      <c r="T55" s="17">
        <f>'EPC-objekt 15'!$P$89</f>
        <v>0</v>
      </c>
      <c r="U55" s="193" t="s">
        <v>68</v>
      </c>
      <c r="V55" s="194"/>
      <c r="W55" s="787" t="s">
        <v>218</v>
      </c>
      <c r="X55" s="788"/>
      <c r="Y55" s="392">
        <f>SUM(F55:V55)</f>
        <v>0</v>
      </c>
      <c r="Z55" s="331" t="s">
        <v>32</v>
      </c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</row>
    <row r="56" spans="1:39" ht="25.9" customHeight="1" thickTop="1" x14ac:dyDescent="0.25">
      <c r="A56" s="31"/>
      <c r="B56" s="31"/>
      <c r="C56" s="274"/>
      <c r="D56" s="274"/>
      <c r="E56" s="275"/>
      <c r="F56" s="271"/>
      <c r="G56" s="271"/>
      <c r="H56" s="271"/>
      <c r="I56" s="271"/>
      <c r="J56" s="271"/>
      <c r="K56" s="271"/>
      <c r="L56" s="271"/>
      <c r="M56" s="271"/>
      <c r="N56" s="271"/>
      <c r="O56" s="271"/>
      <c r="P56" s="271"/>
      <c r="Q56" s="271"/>
      <c r="R56" s="271"/>
      <c r="S56" s="271"/>
      <c r="T56" s="271"/>
      <c r="U56" s="271"/>
      <c r="V56" s="271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</row>
    <row r="57" spans="1:39" ht="25.9" customHeight="1" x14ac:dyDescent="0.25">
      <c r="A57" s="31"/>
      <c r="B57" s="31"/>
      <c r="C57" s="274"/>
      <c r="D57" s="274"/>
      <c r="E57" s="274"/>
      <c r="F57" s="271"/>
      <c r="G57" s="271"/>
      <c r="H57" s="271"/>
      <c r="I57" s="271"/>
      <c r="J57" s="271"/>
      <c r="K57" s="271"/>
      <c r="L57" s="271"/>
      <c r="M57" s="271"/>
      <c r="N57" s="271"/>
      <c r="O57" s="271"/>
      <c r="P57" s="271"/>
      <c r="Q57" s="271"/>
      <c r="R57" s="271"/>
      <c r="S57" s="271"/>
      <c r="T57" s="271"/>
      <c r="U57" s="271"/>
      <c r="V57" s="271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</row>
    <row r="58" spans="1:39" ht="25.9" customHeight="1" x14ac:dyDescent="0.25">
      <c r="A58" s="31"/>
      <c r="B58" s="31"/>
      <c r="C58" s="274"/>
      <c r="D58" s="274"/>
      <c r="E58" s="274"/>
      <c r="F58" s="271"/>
      <c r="G58" s="271"/>
      <c r="H58" s="271"/>
      <c r="I58" s="271"/>
      <c r="J58" s="271"/>
      <c r="K58" s="271"/>
      <c r="L58" s="271"/>
      <c r="M58" s="271"/>
      <c r="N58" s="271"/>
      <c r="O58" s="271"/>
      <c r="P58" s="271"/>
      <c r="Q58" s="271"/>
      <c r="R58" s="271"/>
      <c r="S58" s="271"/>
      <c r="T58" s="271"/>
      <c r="U58" s="271"/>
      <c r="V58" s="271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</row>
    <row r="59" spans="1:39" ht="25.9" customHeight="1" x14ac:dyDescent="0.25">
      <c r="A59" s="31"/>
      <c r="B59" s="31"/>
      <c r="C59" s="274"/>
      <c r="D59" s="274"/>
      <c r="E59" s="274"/>
      <c r="F59" s="271"/>
      <c r="G59" s="271"/>
      <c r="H59" s="271"/>
      <c r="I59" s="271"/>
      <c r="J59" s="271"/>
      <c r="K59" s="271"/>
      <c r="L59" s="271"/>
      <c r="M59" s="271"/>
      <c r="N59" s="271"/>
      <c r="O59" s="271"/>
      <c r="P59" s="271"/>
      <c r="Q59" s="271"/>
      <c r="R59" s="271"/>
      <c r="S59" s="271"/>
      <c r="T59" s="271"/>
      <c r="U59" s="271"/>
      <c r="V59" s="271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</row>
    <row r="60" spans="1:39" ht="25.9" customHeight="1" x14ac:dyDescent="0.25">
      <c r="A60" s="31"/>
      <c r="B60" s="31"/>
      <c r="C60" s="274"/>
      <c r="D60" s="274"/>
      <c r="E60" s="274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P60" s="271"/>
      <c r="Q60" s="271"/>
      <c r="R60" s="271"/>
      <c r="S60" s="271"/>
      <c r="T60" s="271"/>
      <c r="U60" s="271"/>
      <c r="V60" s="271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</row>
    <row r="61" spans="1:39" ht="25.9" customHeight="1" x14ac:dyDescent="0.25">
      <c r="A61" s="31"/>
      <c r="B61" s="31"/>
      <c r="C61" s="274"/>
      <c r="D61" s="274"/>
      <c r="E61" s="274"/>
      <c r="F61" s="271"/>
      <c r="G61" s="271"/>
      <c r="H61" s="271"/>
      <c r="I61" s="271"/>
      <c r="J61" s="271"/>
      <c r="K61" s="271"/>
      <c r="L61" s="271"/>
      <c r="M61" s="271"/>
      <c r="N61" s="271"/>
      <c r="O61" s="271"/>
      <c r="P61" s="271"/>
      <c r="Q61" s="271"/>
      <c r="R61" s="271"/>
      <c r="S61" s="271"/>
      <c r="T61" s="271"/>
      <c r="U61" s="271"/>
      <c r="V61" s="271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</row>
    <row r="62" spans="1:39" ht="25.9" customHeight="1" x14ac:dyDescent="0.25">
      <c r="A62" s="31"/>
      <c r="B62" s="31"/>
      <c r="C62" s="274"/>
      <c r="D62" s="274"/>
      <c r="E62" s="274"/>
      <c r="F62" s="271"/>
      <c r="G62" s="271"/>
      <c r="H62" s="271"/>
      <c r="I62" s="271"/>
      <c r="J62" s="271"/>
      <c r="K62" s="271"/>
      <c r="L62" s="271"/>
      <c r="M62" s="271"/>
      <c r="N62" s="271"/>
      <c r="O62" s="271"/>
      <c r="P62" s="271"/>
      <c r="Q62" s="271"/>
      <c r="R62" s="271"/>
      <c r="S62" s="271"/>
      <c r="T62" s="271"/>
      <c r="U62" s="271"/>
      <c r="V62" s="271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</row>
    <row r="63" spans="1:39" ht="25.9" customHeight="1" x14ac:dyDescent="0.25">
      <c r="A63" s="31"/>
      <c r="B63" s="31"/>
      <c r="C63" s="274"/>
      <c r="D63" s="274"/>
      <c r="E63" s="274"/>
      <c r="F63" s="271"/>
      <c r="G63" s="271"/>
      <c r="H63" s="271"/>
      <c r="I63" s="271"/>
      <c r="J63" s="271"/>
      <c r="K63" s="271"/>
      <c r="L63" s="271"/>
      <c r="M63" s="271"/>
      <c r="N63" s="271"/>
      <c r="O63" s="271"/>
      <c r="P63" s="271"/>
      <c r="Q63" s="271"/>
      <c r="R63" s="271"/>
      <c r="S63" s="271"/>
      <c r="T63" s="271"/>
      <c r="U63" s="271"/>
      <c r="V63" s="271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</row>
    <row r="64" spans="1:39" ht="25.9" customHeight="1" x14ac:dyDescent="0.25">
      <c r="A64" s="31"/>
      <c r="B64" s="31"/>
      <c r="C64" s="274"/>
      <c r="D64" s="274"/>
      <c r="E64" s="274"/>
      <c r="F64" s="271"/>
      <c r="G64" s="271"/>
      <c r="H64" s="271"/>
      <c r="I64" s="271"/>
      <c r="J64" s="271"/>
      <c r="K64" s="271"/>
      <c r="L64" s="271"/>
      <c r="M64" s="271"/>
      <c r="N64" s="271"/>
      <c r="O64" s="271"/>
      <c r="P64" s="271"/>
      <c r="Q64" s="271"/>
      <c r="R64" s="271"/>
      <c r="S64" s="271"/>
      <c r="T64" s="271"/>
      <c r="U64" s="271"/>
      <c r="V64" s="271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</row>
    <row r="65" spans="1:39" ht="25.9" customHeight="1" x14ac:dyDescent="0.25">
      <c r="A65" s="31"/>
      <c r="B65" s="31"/>
      <c r="C65" s="274"/>
      <c r="D65" s="274"/>
      <c r="E65" s="274"/>
      <c r="F65" s="271"/>
      <c r="G65" s="271"/>
      <c r="H65" s="271"/>
      <c r="I65" s="271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</row>
    <row r="66" spans="1:39" ht="25.9" customHeight="1" x14ac:dyDescent="0.25">
      <c r="A66" s="31"/>
      <c r="B66" s="31"/>
      <c r="C66" s="274"/>
      <c r="D66" s="274"/>
      <c r="E66" s="274"/>
      <c r="F66" s="271"/>
      <c r="G66" s="271"/>
      <c r="H66" s="271"/>
      <c r="I66" s="271"/>
      <c r="J66" s="271"/>
      <c r="K66" s="271"/>
      <c r="L66" s="271"/>
      <c r="M66" s="271"/>
      <c r="N66" s="271"/>
      <c r="O66" s="271"/>
      <c r="P66" s="271"/>
      <c r="Q66" s="271"/>
      <c r="R66" s="271"/>
      <c r="S66" s="271"/>
      <c r="T66" s="271"/>
      <c r="U66" s="271"/>
      <c r="V66" s="271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</row>
    <row r="67" spans="1:39" ht="25.9" customHeight="1" x14ac:dyDescent="0.25">
      <c r="A67" s="31"/>
      <c r="B67" s="31"/>
      <c r="C67" s="274"/>
      <c r="D67" s="274"/>
      <c r="E67" s="274"/>
      <c r="F67" s="271"/>
      <c r="G67" s="271"/>
      <c r="H67" s="271"/>
      <c r="I67" s="271"/>
      <c r="J67" s="271"/>
      <c r="K67" s="271"/>
      <c r="L67" s="271"/>
      <c r="M67" s="271"/>
      <c r="N67" s="271"/>
      <c r="O67" s="271"/>
      <c r="P67" s="271"/>
      <c r="Q67" s="271"/>
      <c r="R67" s="271"/>
      <c r="S67" s="271"/>
      <c r="T67" s="271"/>
      <c r="U67" s="271"/>
      <c r="V67" s="271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</row>
    <row r="68" spans="1:39" ht="25.9" customHeight="1" x14ac:dyDescent="0.25">
      <c r="A68" s="31"/>
      <c r="B68" s="31"/>
      <c r="C68" s="274"/>
      <c r="D68" s="274"/>
      <c r="E68" s="274"/>
      <c r="F68" s="271"/>
      <c r="G68" s="271"/>
      <c r="H68" s="271"/>
      <c r="I68" s="271"/>
      <c r="J68" s="271"/>
      <c r="K68" s="271"/>
      <c r="L68" s="271"/>
      <c r="M68" s="271"/>
      <c r="N68" s="271"/>
      <c r="O68" s="271"/>
      <c r="P68" s="271"/>
      <c r="Q68" s="271"/>
      <c r="R68" s="271"/>
      <c r="S68" s="271"/>
      <c r="T68" s="271"/>
      <c r="U68" s="271"/>
      <c r="V68" s="271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</row>
    <row r="69" spans="1:39" ht="25.9" customHeight="1" x14ac:dyDescent="0.25">
      <c r="A69" s="31"/>
      <c r="B69" s="31"/>
      <c r="C69" s="274"/>
      <c r="D69" s="274"/>
      <c r="E69" s="274"/>
      <c r="F69" s="271"/>
      <c r="G69" s="271"/>
      <c r="H69" s="271"/>
      <c r="I69" s="271"/>
      <c r="J69" s="271"/>
      <c r="K69" s="271"/>
      <c r="L69" s="271"/>
      <c r="M69" s="271"/>
      <c r="N69" s="271"/>
      <c r="O69" s="271"/>
      <c r="P69" s="271"/>
      <c r="Q69" s="271"/>
      <c r="R69" s="271"/>
      <c r="S69" s="271"/>
      <c r="T69" s="271"/>
      <c r="U69" s="271"/>
      <c r="V69" s="271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1:39" ht="25.9" customHeight="1" x14ac:dyDescent="0.25">
      <c r="A70" s="31"/>
      <c r="B70" s="31"/>
      <c r="C70" s="274"/>
      <c r="D70" s="274"/>
      <c r="E70" s="274"/>
      <c r="F70" s="271"/>
      <c r="G70" s="271"/>
      <c r="H70" s="271"/>
      <c r="I70" s="271"/>
      <c r="J70" s="271"/>
      <c r="K70" s="271"/>
      <c r="L70" s="271"/>
      <c r="M70" s="271"/>
      <c r="N70" s="271"/>
      <c r="O70" s="271"/>
      <c r="P70" s="271"/>
      <c r="Q70" s="271"/>
      <c r="R70" s="271"/>
      <c r="S70" s="271"/>
      <c r="T70" s="271"/>
      <c r="U70" s="271"/>
      <c r="V70" s="271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1:39" ht="334.15" customHeight="1" x14ac:dyDescent="0.25">
      <c r="A71" s="31"/>
      <c r="B71" s="31"/>
      <c r="C71" s="274"/>
      <c r="D71" s="274"/>
      <c r="E71" s="274"/>
      <c r="F71" s="271"/>
      <c r="G71" s="271"/>
      <c r="H71" s="271"/>
      <c r="I71" s="271"/>
      <c r="J71" s="271"/>
      <c r="K71" s="271"/>
      <c r="L71" s="271"/>
      <c r="M71" s="271"/>
      <c r="N71" s="271"/>
      <c r="O71" s="271"/>
      <c r="P71" s="271"/>
      <c r="Q71" s="271"/>
      <c r="R71" s="271"/>
      <c r="S71" s="271"/>
      <c r="T71" s="271"/>
      <c r="U71" s="271"/>
      <c r="V71" s="271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1:39" ht="25.9" customHeight="1" x14ac:dyDescent="0.25">
      <c r="A72" s="31"/>
      <c r="B72" s="31"/>
      <c r="C72" s="274"/>
      <c r="D72" s="274"/>
      <c r="E72" s="274"/>
      <c r="F72" s="271"/>
      <c r="G72" s="271"/>
      <c r="H72" s="271"/>
      <c r="I72" s="271"/>
      <c r="J72" s="271"/>
      <c r="K72" s="271"/>
      <c r="L72" s="271"/>
      <c r="M72" s="271"/>
      <c r="N72" s="271"/>
      <c r="O72" s="271"/>
      <c r="P72" s="271"/>
      <c r="Q72" s="271"/>
      <c r="R72" s="271"/>
      <c r="S72" s="271"/>
      <c r="T72" s="271"/>
      <c r="U72" s="271"/>
      <c r="V72" s="271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1:39" ht="25.9" customHeight="1" x14ac:dyDescent="0.25">
      <c r="A73" s="31"/>
      <c r="B73" s="31"/>
      <c r="C73" s="274"/>
      <c r="D73" s="274"/>
      <c r="E73" s="274"/>
      <c r="F73" s="271"/>
      <c r="G73" s="271"/>
      <c r="H73" s="271"/>
      <c r="I73" s="271"/>
      <c r="J73" s="271"/>
      <c r="K73" s="271"/>
      <c r="L73" s="271"/>
      <c r="M73" s="271"/>
      <c r="N73" s="271"/>
      <c r="O73" s="271"/>
      <c r="P73" s="271"/>
      <c r="Q73" s="271"/>
      <c r="R73" s="271"/>
      <c r="S73" s="271"/>
      <c r="T73" s="271"/>
      <c r="U73" s="271"/>
      <c r="V73" s="271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1:39" ht="25.9" customHeight="1" x14ac:dyDescent="0.25">
      <c r="A74" s="31"/>
      <c r="B74" s="31"/>
      <c r="C74" s="274"/>
      <c r="D74" s="274"/>
      <c r="E74" s="274"/>
      <c r="F74" s="271"/>
      <c r="G74" s="271"/>
      <c r="H74" s="271"/>
      <c r="I74" s="271"/>
      <c r="J74" s="271"/>
      <c r="K74" s="271"/>
      <c r="L74" s="271"/>
      <c r="M74" s="271"/>
      <c r="N74" s="271"/>
      <c r="O74" s="271"/>
      <c r="P74" s="271"/>
      <c r="Q74" s="271"/>
      <c r="R74" s="271"/>
      <c r="S74" s="271"/>
      <c r="T74" s="271"/>
      <c r="U74" s="271"/>
      <c r="V74" s="271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</row>
    <row r="75" spans="1:39" ht="25.9" customHeight="1" x14ac:dyDescent="0.25">
      <c r="A75" s="31"/>
      <c r="B75" s="31"/>
      <c r="C75" s="274"/>
      <c r="D75" s="274"/>
      <c r="E75" s="274"/>
      <c r="F75" s="271"/>
      <c r="G75" s="271"/>
      <c r="H75" s="271"/>
      <c r="I75" s="271"/>
      <c r="J75" s="271"/>
      <c r="K75" s="271"/>
      <c r="L75" s="271"/>
      <c r="M75" s="271"/>
      <c r="N75" s="271"/>
      <c r="O75" s="271"/>
      <c r="P75" s="271"/>
      <c r="Q75" s="271"/>
      <c r="R75" s="271"/>
      <c r="S75" s="271"/>
      <c r="T75" s="271"/>
      <c r="U75" s="271"/>
      <c r="V75" s="271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</row>
    <row r="76" spans="1:39" ht="25.9" customHeight="1" x14ac:dyDescent="0.25">
      <c r="A76" s="31"/>
      <c r="B76" s="31"/>
      <c r="C76" s="274"/>
      <c r="D76" s="274"/>
      <c r="E76" s="274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  <c r="V76" s="271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</row>
    <row r="77" spans="1:39" ht="25.9" customHeight="1" x14ac:dyDescent="0.25">
      <c r="A77" s="31"/>
      <c r="B77" s="31"/>
      <c r="C77" s="274"/>
      <c r="D77" s="274"/>
      <c r="E77" s="274"/>
      <c r="F77" s="271"/>
      <c r="G77" s="271"/>
      <c r="H77" s="271"/>
      <c r="I77" s="271"/>
      <c r="J77" s="271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1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</row>
    <row r="78" spans="1:39" ht="25.9" customHeight="1" x14ac:dyDescent="0.25">
      <c r="A78" s="31"/>
      <c r="B78" s="31"/>
      <c r="C78" s="274"/>
      <c r="D78" s="274"/>
      <c r="E78" s="274"/>
      <c r="F78" s="271"/>
      <c r="G78" s="271"/>
      <c r="H78" s="271"/>
      <c r="I78" s="271"/>
      <c r="J78" s="271"/>
      <c r="K78" s="271"/>
      <c r="L78" s="271"/>
      <c r="M78" s="271"/>
      <c r="N78" s="271"/>
      <c r="O78" s="271"/>
      <c r="P78" s="271"/>
      <c r="Q78" s="271"/>
      <c r="R78" s="271"/>
      <c r="S78" s="271"/>
      <c r="T78" s="271"/>
      <c r="U78" s="271"/>
      <c r="V78" s="271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</row>
    <row r="79" spans="1:39" ht="25.9" customHeight="1" x14ac:dyDescent="0.25">
      <c r="A79" s="31"/>
      <c r="B79" s="31"/>
      <c r="C79" s="274"/>
      <c r="D79" s="274"/>
      <c r="E79" s="274"/>
      <c r="F79" s="271"/>
      <c r="G79" s="271"/>
      <c r="H79" s="271"/>
      <c r="I79" s="271"/>
      <c r="J79" s="271"/>
      <c r="K79" s="271"/>
      <c r="L79" s="271"/>
      <c r="M79" s="271"/>
      <c r="N79" s="271"/>
      <c r="O79" s="271"/>
      <c r="P79" s="271"/>
      <c r="Q79" s="271"/>
      <c r="R79" s="271"/>
      <c r="S79" s="271"/>
      <c r="T79" s="271"/>
      <c r="U79" s="271"/>
      <c r="V79" s="271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</row>
    <row r="80" spans="1:39" ht="25.9" customHeight="1" x14ac:dyDescent="0.25">
      <c r="A80" s="31"/>
      <c r="B80" s="31"/>
      <c r="C80" s="274"/>
      <c r="D80" s="274"/>
      <c r="E80" s="274"/>
      <c r="F80" s="271"/>
      <c r="G80" s="271"/>
      <c r="H80" s="271"/>
      <c r="I80" s="271"/>
      <c r="J80" s="271"/>
      <c r="K80" s="271"/>
      <c r="L80" s="271"/>
      <c r="M80" s="271"/>
      <c r="N80" s="271"/>
      <c r="O80" s="271"/>
      <c r="P80" s="271"/>
      <c r="Q80" s="271"/>
      <c r="R80" s="271"/>
      <c r="S80" s="271"/>
      <c r="T80" s="271"/>
      <c r="U80" s="271"/>
      <c r="V80" s="271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</row>
    <row r="81" spans="1:39" ht="25.9" customHeight="1" x14ac:dyDescent="0.25">
      <c r="A81" s="31"/>
      <c r="B81" s="31"/>
      <c r="C81" s="274"/>
      <c r="D81" s="274"/>
      <c r="E81" s="274"/>
      <c r="F81" s="271"/>
      <c r="G81" s="271"/>
      <c r="H81" s="271"/>
      <c r="I81" s="271"/>
      <c r="J81" s="271"/>
      <c r="K81" s="271"/>
      <c r="L81" s="271"/>
      <c r="M81" s="271"/>
      <c r="N81" s="271"/>
      <c r="O81" s="271"/>
      <c r="P81" s="271"/>
      <c r="Q81" s="271"/>
      <c r="R81" s="271"/>
      <c r="S81" s="271"/>
      <c r="T81" s="271"/>
      <c r="U81" s="271"/>
      <c r="V81" s="271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</row>
    <row r="82" spans="1:39" ht="25.9" customHeight="1" x14ac:dyDescent="0.25">
      <c r="A82" s="31"/>
      <c r="B82" s="31"/>
      <c r="C82" s="274"/>
      <c r="D82" s="274"/>
      <c r="E82" s="274"/>
      <c r="F82" s="271"/>
      <c r="G82" s="271"/>
      <c r="H82" s="271"/>
      <c r="I82" s="271"/>
      <c r="J82" s="271"/>
      <c r="K82" s="271"/>
      <c r="L82" s="271"/>
      <c r="M82" s="271"/>
      <c r="N82" s="271"/>
      <c r="O82" s="271"/>
      <c r="P82" s="271"/>
      <c r="Q82" s="271"/>
      <c r="R82" s="271"/>
      <c r="S82" s="271"/>
      <c r="T82" s="271"/>
      <c r="U82" s="271"/>
      <c r="V82" s="271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</row>
    <row r="83" spans="1:39" ht="25.9" customHeight="1" x14ac:dyDescent="0.25">
      <c r="A83" s="31"/>
      <c r="B83" s="31"/>
      <c r="C83" s="274"/>
      <c r="D83" s="274"/>
      <c r="E83" s="274"/>
      <c r="F83" s="271"/>
      <c r="G83" s="271"/>
      <c r="H83" s="271"/>
      <c r="I83" s="271"/>
      <c r="J83" s="271"/>
      <c r="K83" s="271"/>
      <c r="L83" s="271"/>
      <c r="M83" s="271"/>
      <c r="N83" s="271"/>
      <c r="O83" s="271"/>
      <c r="P83" s="271"/>
      <c r="Q83" s="271"/>
      <c r="R83" s="271"/>
      <c r="S83" s="271"/>
      <c r="T83" s="271"/>
      <c r="U83" s="271"/>
      <c r="V83" s="271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</row>
    <row r="84" spans="1:39" ht="25.9" customHeight="1" x14ac:dyDescent="0.25">
      <c r="A84" s="31"/>
      <c r="B84" s="31"/>
      <c r="C84" s="274"/>
      <c r="D84" s="274"/>
      <c r="E84" s="274"/>
      <c r="F84" s="271"/>
      <c r="G84" s="271"/>
      <c r="H84" s="271"/>
      <c r="I84" s="271"/>
      <c r="J84" s="271"/>
      <c r="K84" s="271"/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</row>
    <row r="85" spans="1:39" ht="25.9" customHeight="1" x14ac:dyDescent="0.25">
      <c r="A85" s="31"/>
      <c r="B85" s="31"/>
      <c r="C85" s="274"/>
      <c r="D85" s="274"/>
      <c r="E85" s="274"/>
      <c r="F85" s="271"/>
      <c r="G85" s="271"/>
      <c r="H85" s="271"/>
      <c r="I85" s="271"/>
      <c r="J85" s="271"/>
      <c r="K85" s="271"/>
      <c r="L85" s="271"/>
      <c r="M85" s="271"/>
      <c r="N85" s="271"/>
      <c r="O85" s="271"/>
      <c r="P85" s="271"/>
      <c r="Q85" s="271"/>
      <c r="R85" s="271"/>
      <c r="S85" s="271"/>
      <c r="T85" s="271"/>
      <c r="U85" s="271"/>
      <c r="V85" s="271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</row>
    <row r="86" spans="1:39" ht="25.9" customHeight="1" x14ac:dyDescent="0.25">
      <c r="A86" s="31"/>
      <c r="B86" s="31"/>
      <c r="C86" s="274"/>
      <c r="D86" s="274"/>
      <c r="E86" s="274"/>
      <c r="F86" s="271"/>
      <c r="G86" s="271"/>
      <c r="H86" s="271"/>
      <c r="I86" s="271"/>
      <c r="J86" s="271"/>
      <c r="K86" s="271"/>
      <c r="L86" s="271"/>
      <c r="M86" s="271"/>
      <c r="N86" s="271"/>
      <c r="O86" s="271"/>
      <c r="P86" s="271"/>
      <c r="Q86" s="271"/>
      <c r="R86" s="271"/>
      <c r="S86" s="271"/>
      <c r="T86" s="271"/>
      <c r="U86" s="271"/>
      <c r="V86" s="271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</row>
    <row r="87" spans="1:39" ht="25.9" customHeight="1" x14ac:dyDescent="0.25">
      <c r="A87" s="31"/>
      <c r="B87" s="31"/>
      <c r="C87" s="274"/>
      <c r="D87" s="274"/>
      <c r="E87" s="274"/>
      <c r="F87" s="271"/>
      <c r="G87" s="271"/>
      <c r="H87" s="271"/>
      <c r="I87" s="271"/>
      <c r="J87" s="271"/>
      <c r="K87" s="271"/>
      <c r="L87" s="271"/>
      <c r="M87" s="271"/>
      <c r="N87" s="271"/>
      <c r="O87" s="271"/>
      <c r="P87" s="271"/>
      <c r="Q87" s="271"/>
      <c r="R87" s="271"/>
      <c r="S87" s="271"/>
      <c r="T87" s="271"/>
      <c r="U87" s="271"/>
      <c r="V87" s="271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1:39" ht="25.9" customHeight="1" x14ac:dyDescent="0.25">
      <c r="A88" s="31"/>
      <c r="B88" s="31"/>
      <c r="C88" s="274"/>
      <c r="D88" s="274"/>
      <c r="E88" s="274"/>
      <c r="F88" s="271"/>
      <c r="G88" s="271"/>
      <c r="H88" s="271"/>
      <c r="I88" s="271"/>
      <c r="J88" s="271"/>
      <c r="K88" s="271"/>
      <c r="L88" s="271"/>
      <c r="M88" s="271"/>
      <c r="N88" s="271"/>
      <c r="O88" s="271"/>
      <c r="P88" s="271"/>
      <c r="Q88" s="271"/>
      <c r="R88" s="271"/>
      <c r="S88" s="271"/>
      <c r="T88" s="271"/>
      <c r="U88" s="271"/>
      <c r="V88" s="271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</row>
    <row r="89" spans="1:39" ht="25.9" customHeight="1" x14ac:dyDescent="0.25">
      <c r="A89" s="31"/>
      <c r="B89" s="31"/>
      <c r="C89" s="274"/>
      <c r="D89" s="274"/>
      <c r="E89" s="274"/>
      <c r="F89" s="271"/>
      <c r="G89" s="271"/>
      <c r="H89" s="271"/>
      <c r="I89" s="271"/>
      <c r="J89" s="271"/>
      <c r="K89" s="271"/>
      <c r="L89" s="271"/>
      <c r="M89" s="271"/>
      <c r="N89" s="271"/>
      <c r="O89" s="271"/>
      <c r="P89" s="271"/>
      <c r="Q89" s="271"/>
      <c r="R89" s="271"/>
      <c r="S89" s="271"/>
      <c r="T89" s="271"/>
      <c r="U89" s="271"/>
      <c r="V89" s="271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</row>
    <row r="90" spans="1:39" ht="25.9" customHeight="1" x14ac:dyDescent="0.25">
      <c r="A90" s="31"/>
      <c r="B90" s="31"/>
      <c r="C90" s="274"/>
      <c r="D90" s="274"/>
      <c r="E90" s="274"/>
      <c r="F90" s="271"/>
      <c r="G90" s="271"/>
      <c r="H90" s="271"/>
      <c r="I90" s="271"/>
      <c r="J90" s="271"/>
      <c r="K90" s="271"/>
      <c r="L90" s="271"/>
      <c r="M90" s="271"/>
      <c r="N90" s="271"/>
      <c r="O90" s="271"/>
      <c r="P90" s="271"/>
      <c r="Q90" s="271"/>
      <c r="R90" s="271"/>
      <c r="S90" s="271"/>
      <c r="T90" s="271"/>
      <c r="U90" s="271"/>
      <c r="V90" s="271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</row>
    <row r="91" spans="1:39" ht="40.9" customHeight="1" x14ac:dyDescent="0.25">
      <c r="A91" s="31"/>
      <c r="B91" s="31"/>
      <c r="C91" s="274"/>
      <c r="D91" s="274"/>
      <c r="E91" s="274"/>
      <c r="F91" s="271"/>
      <c r="G91" s="271"/>
      <c r="H91" s="271"/>
      <c r="I91" s="271"/>
      <c r="J91" s="271"/>
      <c r="K91" s="271"/>
      <c r="L91" s="271"/>
      <c r="M91" s="271"/>
      <c r="N91" s="271"/>
      <c r="O91" s="271"/>
      <c r="P91" s="271"/>
      <c r="Q91" s="271"/>
      <c r="R91" s="271"/>
      <c r="S91" s="271"/>
      <c r="T91" s="271"/>
      <c r="U91" s="271"/>
      <c r="V91" s="271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</row>
    <row r="92" spans="1:39" ht="25.9" customHeight="1" x14ac:dyDescent="0.25">
      <c r="A92" s="31"/>
      <c r="B92" s="31"/>
      <c r="C92" s="274"/>
      <c r="D92" s="274"/>
      <c r="E92" s="274"/>
      <c r="F92" s="271"/>
      <c r="G92" s="271"/>
      <c r="H92" s="271"/>
      <c r="I92" s="271"/>
      <c r="J92" s="271"/>
      <c r="K92" s="271"/>
      <c r="L92" s="271"/>
      <c r="M92" s="271"/>
      <c r="N92" s="271"/>
      <c r="O92" s="271"/>
      <c r="P92" s="271"/>
      <c r="Q92" s="271"/>
      <c r="R92" s="271"/>
      <c r="S92" s="271"/>
      <c r="T92" s="271"/>
      <c r="U92" s="271"/>
      <c r="V92" s="271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</row>
    <row r="93" spans="1:39" ht="14.25" customHeight="1" x14ac:dyDescent="0.2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</row>
    <row r="94" spans="1:39" ht="14.25" customHeight="1" thickBot="1" x14ac:dyDescent="0.3">
      <c r="A94" s="31"/>
      <c r="B94" s="31"/>
      <c r="C94" s="31"/>
      <c r="D94" s="31"/>
      <c r="E94" s="31" t="s">
        <v>178</v>
      </c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</row>
    <row r="95" spans="1:39" ht="14.25" customHeight="1" thickTop="1" x14ac:dyDescent="0.25">
      <c r="A95" s="31"/>
      <c r="B95" s="31"/>
      <c r="C95" s="742"/>
      <c r="D95" s="743"/>
      <c r="E95" s="241" t="s">
        <v>35</v>
      </c>
      <c r="F95" s="242">
        <f>'EPC-objekt 1'!$Q$2</f>
        <v>1</v>
      </c>
      <c r="G95" s="242">
        <f>'EPC-objekt 2'!$Q$2</f>
        <v>2</v>
      </c>
      <c r="H95" s="242">
        <f>'EPC-objekt 3'!$Q$2</f>
        <v>3</v>
      </c>
      <c r="I95" s="242">
        <f>'EPC-objekt 4'!$Q$2</f>
        <v>4</v>
      </c>
      <c r="J95" s="242">
        <f>'EPC-objekt 5'!$Q$2</f>
        <v>5</v>
      </c>
      <c r="K95" s="242">
        <f>'EPC-objekt 6'!$Q$2</f>
        <v>6</v>
      </c>
      <c r="L95" s="242">
        <f>'EPC-objekt 7'!$Q$2</f>
        <v>7</v>
      </c>
      <c r="M95" s="242">
        <f>'EPC-objekt 8'!$Q$2</f>
        <v>8</v>
      </c>
      <c r="N95" s="242">
        <f>'EPC-objekt 9'!$Q$2</f>
        <v>9</v>
      </c>
      <c r="O95" s="242">
        <f>'EPC-objekt 10'!$Q$2</f>
        <v>10</v>
      </c>
      <c r="P95" s="242">
        <f>'EPC-objekt 11'!$Q$2</f>
        <v>11</v>
      </c>
      <c r="Q95" s="242">
        <f>'EPC-objekt 12'!$Q$2</f>
        <v>12</v>
      </c>
      <c r="R95" s="242">
        <f>'EPC-objekt 13'!$Q$2</f>
        <v>13</v>
      </c>
      <c r="S95" s="242">
        <f>'EPC-objekt 14'!$Q$2</f>
        <v>14</v>
      </c>
      <c r="T95" s="242">
        <f>'EPC-objekt 15'!V44</f>
        <v>0</v>
      </c>
      <c r="U95" s="243" t="s">
        <v>35</v>
      </c>
      <c r="V95" s="31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</row>
    <row r="96" spans="1:39" ht="14.25" customHeight="1" thickBot="1" x14ac:dyDescent="0.3">
      <c r="A96" s="31"/>
      <c r="B96" s="31"/>
      <c r="C96" s="744"/>
      <c r="D96" s="745"/>
      <c r="E96" s="244" t="s">
        <v>10</v>
      </c>
      <c r="F96" s="245">
        <f>'EPC-objekt 1'!$B$5</f>
        <v>0</v>
      </c>
      <c r="G96" s="245">
        <f>'EPC-objekt 2'!$B$5</f>
        <v>0</v>
      </c>
      <c r="H96" s="245">
        <f>'EPC-objekt 3'!$B$5</f>
        <v>0</v>
      </c>
      <c r="I96" s="245">
        <f>'EPC-objekt 4'!$B$5</f>
        <v>0</v>
      </c>
      <c r="J96" s="245">
        <f>'EPC-objekt 5'!$B$5</f>
        <v>0</v>
      </c>
      <c r="K96" s="245">
        <f>'EPC-objekt 6'!$B$5</f>
        <v>0</v>
      </c>
      <c r="L96" s="245">
        <f>'EPC-objekt 7'!$B$5</f>
        <v>0</v>
      </c>
      <c r="M96" s="245">
        <f>'EPC-objekt 8'!$B$5</f>
        <v>0</v>
      </c>
      <c r="N96" s="245">
        <f>'EPC-objekt 9'!$B$5</f>
        <v>0</v>
      </c>
      <c r="O96" s="245">
        <f>'EPC-objekt 10'!$B$5</f>
        <v>0</v>
      </c>
      <c r="P96" s="245">
        <f>'EPC-objekt 11'!$B$5</f>
        <v>0</v>
      </c>
      <c r="Q96" s="245">
        <f>'EPC-objekt 12'!$B$5</f>
        <v>0</v>
      </c>
      <c r="R96" s="245">
        <f>'EPC-objekt 13'!$B$5</f>
        <v>0</v>
      </c>
      <c r="S96" s="245">
        <f>'EPC-objekt 14'!$B$5</f>
        <v>0</v>
      </c>
      <c r="T96" s="245">
        <f>'EPC-objekt 15'!$B$5</f>
        <v>0</v>
      </c>
      <c r="U96" s="246" t="s">
        <v>10</v>
      </c>
      <c r="V96" s="31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</row>
    <row r="97" spans="1:39" ht="14.25" customHeight="1" thickTop="1" thickBot="1" x14ac:dyDescent="0.3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</row>
    <row r="98" spans="1:39" ht="25.15" customHeight="1" thickTop="1" x14ac:dyDescent="0.3">
      <c r="A98" s="31"/>
      <c r="B98" s="31"/>
      <c r="C98" s="747" t="s">
        <v>240</v>
      </c>
      <c r="D98" s="748"/>
      <c r="E98" s="258" t="s">
        <v>221</v>
      </c>
      <c r="F98" s="253">
        <f t="shared" ref="F98:T98" si="8">F34+F32+F30+F28+F26</f>
        <v>0</v>
      </c>
      <c r="G98" s="253">
        <f t="shared" si="8"/>
        <v>0</v>
      </c>
      <c r="H98" s="253">
        <f t="shared" si="8"/>
        <v>0</v>
      </c>
      <c r="I98" s="253">
        <f t="shared" si="8"/>
        <v>0</v>
      </c>
      <c r="J98" s="253">
        <f t="shared" si="8"/>
        <v>0</v>
      </c>
      <c r="K98" s="253">
        <f t="shared" si="8"/>
        <v>0</v>
      </c>
      <c r="L98" s="253">
        <f t="shared" si="8"/>
        <v>0</v>
      </c>
      <c r="M98" s="253">
        <f t="shared" si="8"/>
        <v>0</v>
      </c>
      <c r="N98" s="253">
        <f t="shared" si="8"/>
        <v>0</v>
      </c>
      <c r="O98" s="253">
        <f t="shared" si="8"/>
        <v>0</v>
      </c>
      <c r="P98" s="253">
        <f t="shared" si="8"/>
        <v>0</v>
      </c>
      <c r="Q98" s="253">
        <f t="shared" si="8"/>
        <v>0</v>
      </c>
      <c r="R98" s="253">
        <f t="shared" si="8"/>
        <v>0</v>
      </c>
      <c r="S98" s="253">
        <f t="shared" si="8"/>
        <v>0</v>
      </c>
      <c r="T98" s="253">
        <f t="shared" si="8"/>
        <v>0</v>
      </c>
      <c r="U98" s="254">
        <f>SUM(F98:T98)</f>
        <v>0</v>
      </c>
      <c r="V98" s="31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</row>
    <row r="99" spans="1:39" ht="25.15" customHeight="1" x14ac:dyDescent="0.25">
      <c r="A99" s="31"/>
      <c r="B99" s="31"/>
      <c r="C99" s="749"/>
      <c r="D99" s="750"/>
      <c r="E99" s="259" t="s">
        <v>238</v>
      </c>
      <c r="F99" s="255">
        <f t="shared" ref="F99:T99" si="9">IF(F19&gt;0,F98/F19,0)</f>
        <v>0</v>
      </c>
      <c r="G99" s="255">
        <f t="shared" si="9"/>
        <v>0</v>
      </c>
      <c r="H99" s="255">
        <f t="shared" si="9"/>
        <v>0</v>
      </c>
      <c r="I99" s="255">
        <f t="shared" si="9"/>
        <v>0</v>
      </c>
      <c r="J99" s="255">
        <f t="shared" si="9"/>
        <v>0</v>
      </c>
      <c r="K99" s="255">
        <f t="shared" si="9"/>
        <v>0</v>
      </c>
      <c r="L99" s="255">
        <f t="shared" si="9"/>
        <v>0</v>
      </c>
      <c r="M99" s="255">
        <f t="shared" si="9"/>
        <v>0</v>
      </c>
      <c r="N99" s="255">
        <f t="shared" si="9"/>
        <v>0</v>
      </c>
      <c r="O99" s="255">
        <f t="shared" si="9"/>
        <v>0</v>
      </c>
      <c r="P99" s="255">
        <f t="shared" si="9"/>
        <v>0</v>
      </c>
      <c r="Q99" s="255">
        <f t="shared" si="9"/>
        <v>0</v>
      </c>
      <c r="R99" s="255">
        <f t="shared" si="9"/>
        <v>0</v>
      </c>
      <c r="S99" s="255">
        <f t="shared" si="9"/>
        <v>0</v>
      </c>
      <c r="T99" s="255">
        <f t="shared" si="9"/>
        <v>0</v>
      </c>
      <c r="U99" s="256"/>
      <c r="V99" s="31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</row>
    <row r="100" spans="1:39" ht="25.15" customHeight="1" x14ac:dyDescent="0.3">
      <c r="A100" s="31"/>
      <c r="B100" s="31"/>
      <c r="C100" s="749"/>
      <c r="D100" s="750"/>
      <c r="E100" s="260" t="s">
        <v>274</v>
      </c>
      <c r="F100" s="255">
        <f t="shared" ref="F100:T100" si="10">F25+F27*10.55+F29*277.8+F31</f>
        <v>0</v>
      </c>
      <c r="G100" s="255">
        <f t="shared" si="10"/>
        <v>0</v>
      </c>
      <c r="H100" s="255">
        <f t="shared" si="10"/>
        <v>0</v>
      </c>
      <c r="I100" s="255">
        <f t="shared" si="10"/>
        <v>0</v>
      </c>
      <c r="J100" s="255">
        <f t="shared" si="10"/>
        <v>0</v>
      </c>
      <c r="K100" s="255">
        <f t="shared" si="10"/>
        <v>0</v>
      </c>
      <c r="L100" s="255">
        <f t="shared" si="10"/>
        <v>0</v>
      </c>
      <c r="M100" s="255">
        <f t="shared" si="10"/>
        <v>0</v>
      </c>
      <c r="N100" s="255">
        <f t="shared" si="10"/>
        <v>0</v>
      </c>
      <c r="O100" s="255">
        <f t="shared" si="10"/>
        <v>0</v>
      </c>
      <c r="P100" s="255">
        <f t="shared" si="10"/>
        <v>0</v>
      </c>
      <c r="Q100" s="255">
        <f t="shared" si="10"/>
        <v>0</v>
      </c>
      <c r="R100" s="255">
        <f t="shared" si="10"/>
        <v>0</v>
      </c>
      <c r="S100" s="255">
        <f t="shared" si="10"/>
        <v>0</v>
      </c>
      <c r="T100" s="255">
        <f t="shared" si="10"/>
        <v>0</v>
      </c>
      <c r="U100" s="256"/>
      <c r="V100" s="31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</row>
    <row r="101" spans="1:39" ht="25.15" customHeight="1" thickBot="1" x14ac:dyDescent="0.3">
      <c r="A101" s="31"/>
      <c r="B101" s="31"/>
      <c r="C101" s="749"/>
      <c r="D101" s="750"/>
      <c r="E101" s="261" t="s">
        <v>239</v>
      </c>
      <c r="F101" s="262">
        <f t="shared" ref="F101:T101" si="11">IF(F19&gt;0,F100/F19,0)</f>
        <v>0</v>
      </c>
      <c r="G101" s="262">
        <f t="shared" si="11"/>
        <v>0</v>
      </c>
      <c r="H101" s="262">
        <f t="shared" si="11"/>
        <v>0</v>
      </c>
      <c r="I101" s="262">
        <f t="shared" si="11"/>
        <v>0</v>
      </c>
      <c r="J101" s="262">
        <f t="shared" si="11"/>
        <v>0</v>
      </c>
      <c r="K101" s="262">
        <f t="shared" si="11"/>
        <v>0</v>
      </c>
      <c r="L101" s="262">
        <f t="shared" si="11"/>
        <v>0</v>
      </c>
      <c r="M101" s="262">
        <f t="shared" si="11"/>
        <v>0</v>
      </c>
      <c r="N101" s="262">
        <f t="shared" si="11"/>
        <v>0</v>
      </c>
      <c r="O101" s="262">
        <f t="shared" si="11"/>
        <v>0</v>
      </c>
      <c r="P101" s="262">
        <f t="shared" si="11"/>
        <v>0</v>
      </c>
      <c r="Q101" s="262">
        <f t="shared" si="11"/>
        <v>0</v>
      </c>
      <c r="R101" s="262">
        <f t="shared" si="11"/>
        <v>0</v>
      </c>
      <c r="S101" s="262">
        <f t="shared" si="11"/>
        <v>0</v>
      </c>
      <c r="T101" s="262">
        <f t="shared" si="11"/>
        <v>0</v>
      </c>
      <c r="U101" s="257">
        <f>SUM(F101:T101)</f>
        <v>0</v>
      </c>
      <c r="V101" s="31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</row>
    <row r="102" spans="1:39" ht="14.25" customHeight="1" thickTop="1" thickBot="1" x14ac:dyDescent="0.3">
      <c r="A102" s="31"/>
      <c r="B102" s="31"/>
      <c r="C102" s="31"/>
      <c r="D102" s="31"/>
      <c r="E102" s="280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31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</row>
    <row r="103" spans="1:39" ht="14.25" customHeight="1" thickTop="1" x14ac:dyDescent="0.25">
      <c r="A103" s="31"/>
      <c r="B103" s="31"/>
      <c r="C103" s="751" t="s">
        <v>199</v>
      </c>
      <c r="D103" s="752"/>
      <c r="E103" s="225" t="s">
        <v>179</v>
      </c>
      <c r="F103" s="211" t="str">
        <f>IF('EPC-objekt 1'!$C$76="ANO","ANO","NE")</f>
        <v>NE</v>
      </c>
      <c r="G103" s="211" t="str">
        <f>IF('EPC-objekt 2'!$C$76="ANO","ANO","NE")</f>
        <v>NE</v>
      </c>
      <c r="H103" s="211" t="str">
        <f>IF('EPC-objekt 3'!$C$76="ANO","ANO","NE")</f>
        <v>NE</v>
      </c>
      <c r="I103" s="211" t="str">
        <f>IF('EPC-objekt 4'!$C$76="ANO","ANO","NE")</f>
        <v>NE</v>
      </c>
      <c r="J103" s="211" t="str">
        <f>IF('EPC-objekt 5'!$C$76="ANO","ANO","NE")</f>
        <v>NE</v>
      </c>
      <c r="K103" s="211" t="str">
        <f>IF('EPC-objekt 6'!$C$76="ANO","ANO","NE")</f>
        <v>NE</v>
      </c>
      <c r="L103" s="211" t="str">
        <f>IF('EPC-objekt 7'!$C$76="ANO","ANO","NE")</f>
        <v>NE</v>
      </c>
      <c r="M103" s="211" t="str">
        <f>IF('EPC-objekt 8'!$C$76="ANO","ANO","NE")</f>
        <v>NE</v>
      </c>
      <c r="N103" s="211" t="str">
        <f>IF('EPC-objekt 9'!$C$76="ANO","ANO","NE")</f>
        <v>NE</v>
      </c>
      <c r="O103" s="211" t="str">
        <f>IF('EPC-objekt 10'!$C$76="ANO","ANO","NE")</f>
        <v>NE</v>
      </c>
      <c r="P103" s="211" t="str">
        <f>IF('EPC-objekt 11'!$C$76="ANO","ANO","NE")</f>
        <v>NE</v>
      </c>
      <c r="Q103" s="211" t="str">
        <f>IF('EPC-objekt 12'!$C$76="ANO","ANO","NE")</f>
        <v>NE</v>
      </c>
      <c r="R103" s="211" t="str">
        <f>IF('EPC-objekt 13'!$C$76="ANO","ANO","NE")</f>
        <v>NE</v>
      </c>
      <c r="S103" s="211" t="str">
        <f>IF('EPC-objekt 14'!$C$76="ANO","ANO","NE")</f>
        <v>NE</v>
      </c>
      <c r="T103" s="211" t="str">
        <f>IF('EPC-objekt 15'!$C$76="ANO","ANO","NE")</f>
        <v>NE</v>
      </c>
      <c r="U103" s="222"/>
      <c r="V103" s="31"/>
      <c r="W103" s="746" t="s">
        <v>181</v>
      </c>
      <c r="X103" s="746"/>
      <c r="Y103" s="780">
        <v>2500</v>
      </c>
      <c r="Z103" s="779" t="s">
        <v>183</v>
      </c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</row>
    <row r="104" spans="1:39" ht="14.25" customHeight="1" x14ac:dyDescent="0.25">
      <c r="A104" s="31"/>
      <c r="B104" s="31"/>
      <c r="C104" s="753"/>
      <c r="D104" s="754"/>
      <c r="E104" s="226" t="s">
        <v>180</v>
      </c>
      <c r="F104" s="212" t="str">
        <f>IF('EPC-objekt 1'!$C$76="ano",IF(OR('EPC-objekt 1'!$V$83="ano",'EPC-objekt 1'!$V$86="ANO"),"ANO","NE"),"chybí údaj")</f>
        <v>chybí údaj</v>
      </c>
      <c r="G104" s="212" t="str">
        <f>IF('EPC-objekt 2'!$C$76="ano",IF(OR('EPC-objekt 2'!$V$83="ano",'EPC-objekt 2'!$V$86="ANO"),"ANO","NE"),"chybí údaj")</f>
        <v>chybí údaj</v>
      </c>
      <c r="H104" s="212" t="str">
        <f>IF('EPC-objekt 3'!$C$76="ano",IF(OR('EPC-objekt 3'!$V$83="ano",'EPC-objekt 3'!$V$86="ANO"),"ANO","NE"),"chybí údaj")</f>
        <v>chybí údaj</v>
      </c>
      <c r="I104" s="212" t="str">
        <f>IF('EPC-objekt 4'!$C$76="ano",IF(OR('EPC-objekt 4'!$V$83="ano",'EPC-objekt 4'!$V$86="ANO"),"ANO","NE"),"chybí údaj")</f>
        <v>chybí údaj</v>
      </c>
      <c r="J104" s="212" t="str">
        <f>IF('EPC-objekt 5'!$C$76="ano",IF(OR('EPC-objekt 5'!$V$83="ano",'EPC-objekt 5'!$V$86="ANO"),"ANO","NE"),"chybí údaj")</f>
        <v>chybí údaj</v>
      </c>
      <c r="K104" s="212" t="str">
        <f>IF('EPC-objekt 6'!$C$76="ano",IF(OR('EPC-objekt 6'!$V$83="ano",'EPC-objekt 6'!$V$86="ANO"),"ANO","NE"),"chybí údaj")</f>
        <v>chybí údaj</v>
      </c>
      <c r="L104" s="212" t="str">
        <f>IF('EPC-objekt 7'!$C$76="ano",IF(OR('EPC-objekt 7'!$V$83="ano",'EPC-objekt 7'!$V$86="ANO"),"ANO","NE"),"chybí údaj")</f>
        <v>chybí údaj</v>
      </c>
      <c r="M104" s="212" t="str">
        <f>IF('EPC-objekt 8'!$C$76="ano",IF(OR('EPC-objekt 8'!$V$83="ano",'EPC-objekt 8'!$V$86="ANO"),"ANO","NE"),"chybí údaj")</f>
        <v>chybí údaj</v>
      </c>
      <c r="N104" s="212" t="str">
        <f>IF('EPC-objekt 9'!$C$76="ano",IF(OR('EPC-objekt 9'!$V$83="ano",'EPC-objekt 9'!$V$86="ANO"),"ANO","NE"),"chybí údaj")</f>
        <v>chybí údaj</v>
      </c>
      <c r="O104" s="212" t="str">
        <f>IF('EPC-objekt 10'!$C$76="ano",IF(OR('EPC-objekt 10'!$V$83="ano",'EPC-objekt 10'!$V$86="ANO"),"ANO","NE"),"chybí údaj")</f>
        <v>chybí údaj</v>
      </c>
      <c r="P104" s="212" t="str">
        <f>IF('EPC-objekt 11'!$C$76="ano",IF(OR('EPC-objekt 11'!$V$83="ano",'EPC-objekt 11'!$V$86="ANO"),"ANO","NE"),"chybí údaj")</f>
        <v>chybí údaj</v>
      </c>
      <c r="Q104" s="212" t="str">
        <f>IF('EPC-objekt 12'!$C$76="ano",IF(OR('EPC-objekt 12'!$V$83="ano",'EPC-objekt 12'!$V$86="ANO"),"ANO","NE"),"chybí údaj")</f>
        <v>chybí údaj</v>
      </c>
      <c r="R104" s="212" t="str">
        <f>IF('EPC-objekt 13'!$C$76="ano",IF(OR('EPC-objekt 13'!$V$83="ano",'EPC-objekt 13'!$V$86="ANO"),"ANO","NE"),"chybí údaj")</f>
        <v>chybí údaj</v>
      </c>
      <c r="S104" s="212" t="str">
        <f>IF('EPC-objekt 14'!$C$76="ano",IF(OR('EPC-objekt 14'!$V$83="ano",'EPC-objekt 14'!$V$86="ANO"),"ANO","NE"),"chybí údaj")</f>
        <v>chybí údaj</v>
      </c>
      <c r="T104" s="212" t="str">
        <f>IF('EPC-objekt 15'!$C$76="ano",IF(OR('EPC-objekt 15'!$V$83="ano",'EPC-objekt 15'!$V$86="ANO"),"ANO","NE"),"chybí údaj")</f>
        <v>chybí údaj</v>
      </c>
      <c r="U104" s="214"/>
      <c r="V104" s="31"/>
      <c r="W104" s="746"/>
      <c r="X104" s="746"/>
      <c r="Y104" s="780"/>
      <c r="Z104" s="779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</row>
    <row r="105" spans="1:39" ht="33" customHeight="1" x14ac:dyDescent="0.25">
      <c r="A105" s="31"/>
      <c r="B105" s="31"/>
      <c r="C105" s="753"/>
      <c r="D105" s="754"/>
      <c r="E105" s="226" t="s">
        <v>222</v>
      </c>
      <c r="F105" s="213">
        <f t="shared" ref="F105:T105" si="12">F20*F15*3</f>
        <v>0</v>
      </c>
      <c r="G105" s="213">
        <f t="shared" si="12"/>
        <v>0</v>
      </c>
      <c r="H105" s="213">
        <f t="shared" si="12"/>
        <v>0</v>
      </c>
      <c r="I105" s="213">
        <f t="shared" si="12"/>
        <v>0</v>
      </c>
      <c r="J105" s="213">
        <f t="shared" si="12"/>
        <v>0</v>
      </c>
      <c r="K105" s="213">
        <f t="shared" si="12"/>
        <v>0</v>
      </c>
      <c r="L105" s="213">
        <f t="shared" si="12"/>
        <v>0</v>
      </c>
      <c r="M105" s="213">
        <f t="shared" si="12"/>
        <v>0</v>
      </c>
      <c r="N105" s="213">
        <f t="shared" si="12"/>
        <v>0</v>
      </c>
      <c r="O105" s="213">
        <f t="shared" si="12"/>
        <v>0</v>
      </c>
      <c r="P105" s="213">
        <f t="shared" si="12"/>
        <v>0</v>
      </c>
      <c r="Q105" s="213">
        <f t="shared" si="12"/>
        <v>0</v>
      </c>
      <c r="R105" s="213">
        <f t="shared" si="12"/>
        <v>0</v>
      </c>
      <c r="S105" s="213">
        <f t="shared" si="12"/>
        <v>0</v>
      </c>
      <c r="T105" s="213">
        <f t="shared" si="12"/>
        <v>0</v>
      </c>
      <c r="U105" s="214"/>
      <c r="V105" s="31"/>
      <c r="W105" s="741" t="s">
        <v>182</v>
      </c>
      <c r="X105" s="741"/>
      <c r="Y105" s="32">
        <v>1800</v>
      </c>
      <c r="Z105" s="276" t="s">
        <v>183</v>
      </c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</row>
    <row r="106" spans="1:39" ht="25.15" customHeight="1" x14ac:dyDescent="0.25">
      <c r="A106" s="31"/>
      <c r="B106" s="31"/>
      <c r="C106" s="753"/>
      <c r="D106" s="754"/>
      <c r="E106" s="231" t="s">
        <v>224</v>
      </c>
      <c r="F106" s="232">
        <f>IF('EPC-objekt 1'!$C$76="ANO",F105*$Y$103,0)</f>
        <v>0</v>
      </c>
      <c r="G106" s="232">
        <f>IF('EPC-objekt 2'!$C$76="ANO",G105*$Y$103,0)</f>
        <v>0</v>
      </c>
      <c r="H106" s="232">
        <f>IF('EPC-objekt 3'!$C$76="ANO",H105*$Y$103,0)</f>
        <v>0</v>
      </c>
      <c r="I106" s="232">
        <f>IF('EPC-objekt 4'!$C$76="ANO",I105*$Y$103,0)</f>
        <v>0</v>
      </c>
      <c r="J106" s="232">
        <f>IF('EPC-objekt 5'!$C$76="ANO",J105*$Y$103,0)</f>
        <v>0</v>
      </c>
      <c r="K106" s="232">
        <f>IF('EPC-objekt 6'!$C$76="ANO",K105*$Y$103,0)</f>
        <v>0</v>
      </c>
      <c r="L106" s="232">
        <f>IF('EPC-objekt 7'!$C$76="ANO",L105*$Y$103,0)</f>
        <v>0</v>
      </c>
      <c r="M106" s="232">
        <f>IF('EPC-objekt 8'!$C$76="ANO",M105*$Y$103,0)</f>
        <v>0</v>
      </c>
      <c r="N106" s="232">
        <f>IF('EPC-objekt 9'!$C$76="ANO",N105*$Y$103,0)</f>
        <v>0</v>
      </c>
      <c r="O106" s="232">
        <f>IF('EPC-objekt 10'!$C$76="ANO",O105*$Y$103,0)</f>
        <v>0</v>
      </c>
      <c r="P106" s="232">
        <f>IF('EPC-objekt 11'!$C$76="ANO",P105*$Y$103,0)</f>
        <v>0</v>
      </c>
      <c r="Q106" s="232">
        <f>IF('EPC-objekt 13'!$C$76="ANO",Q105*$Y$103,0)</f>
        <v>0</v>
      </c>
      <c r="R106" s="232">
        <f>IF('EPC-objekt 13'!$C$76="ANO",R105*$Y$103,0)</f>
        <v>0</v>
      </c>
      <c r="S106" s="232">
        <f>IF('EPC-objekt 14'!$C$76="ANO",S105*$Y$103,0)</f>
        <v>0</v>
      </c>
      <c r="T106" s="232">
        <f>IF('EPC-objekt 15'!$C$76="ANO",T105*$Y$103,0)</f>
        <v>0</v>
      </c>
      <c r="U106" s="233">
        <f t="shared" ref="U106:U107" si="13">SUM(F106:T106)</f>
        <v>0</v>
      </c>
      <c r="V106" s="31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</row>
    <row r="107" spans="1:39" ht="27" customHeight="1" thickBot="1" x14ac:dyDescent="0.3">
      <c r="A107" s="31"/>
      <c r="B107" s="31"/>
      <c r="C107" s="755"/>
      <c r="D107" s="756"/>
      <c r="E107" s="227" t="s">
        <v>225</v>
      </c>
      <c r="F107" s="216">
        <f>F106*0.4</f>
        <v>0</v>
      </c>
      <c r="G107" s="216">
        <f t="shared" ref="G107:T107" si="14">G106*0.4</f>
        <v>0</v>
      </c>
      <c r="H107" s="216">
        <f t="shared" si="14"/>
        <v>0</v>
      </c>
      <c r="I107" s="216">
        <f t="shared" si="14"/>
        <v>0</v>
      </c>
      <c r="J107" s="216">
        <f t="shared" si="14"/>
        <v>0</v>
      </c>
      <c r="K107" s="216">
        <f t="shared" si="14"/>
        <v>0</v>
      </c>
      <c r="L107" s="216">
        <f t="shared" si="14"/>
        <v>0</v>
      </c>
      <c r="M107" s="216">
        <f t="shared" si="14"/>
        <v>0</v>
      </c>
      <c r="N107" s="216">
        <f t="shared" si="14"/>
        <v>0</v>
      </c>
      <c r="O107" s="216">
        <f t="shared" si="14"/>
        <v>0</v>
      </c>
      <c r="P107" s="216">
        <f t="shared" si="14"/>
        <v>0</v>
      </c>
      <c r="Q107" s="216">
        <f t="shared" si="14"/>
        <v>0</v>
      </c>
      <c r="R107" s="216">
        <f t="shared" si="14"/>
        <v>0</v>
      </c>
      <c r="S107" s="216">
        <f t="shared" si="14"/>
        <v>0</v>
      </c>
      <c r="T107" s="216">
        <f t="shared" si="14"/>
        <v>0</v>
      </c>
      <c r="U107" s="230">
        <f t="shared" si="13"/>
        <v>0</v>
      </c>
      <c r="V107" s="31"/>
      <c r="W107" s="741" t="s">
        <v>220</v>
      </c>
      <c r="X107" s="741"/>
      <c r="Y107" s="277">
        <v>150000</v>
      </c>
      <c r="Z107" s="276" t="s">
        <v>32</v>
      </c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</row>
    <row r="108" spans="1:39" ht="6" customHeight="1" thickTop="1" thickBot="1" x14ac:dyDescent="0.3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</row>
    <row r="109" spans="1:39" ht="21.6" customHeight="1" thickTop="1" x14ac:dyDescent="0.25">
      <c r="A109" s="31"/>
      <c r="B109" s="31"/>
      <c r="C109" s="757" t="s">
        <v>200</v>
      </c>
      <c r="D109" s="758"/>
      <c r="E109" s="248" t="s">
        <v>223</v>
      </c>
      <c r="F109" s="217">
        <f t="shared" ref="F109:T109" si="15">F98*0.15</f>
        <v>0</v>
      </c>
      <c r="G109" s="217">
        <f t="shared" si="15"/>
        <v>0</v>
      </c>
      <c r="H109" s="217">
        <f t="shared" si="15"/>
        <v>0</v>
      </c>
      <c r="I109" s="217">
        <f t="shared" si="15"/>
        <v>0</v>
      </c>
      <c r="J109" s="217">
        <f t="shared" si="15"/>
        <v>0</v>
      </c>
      <c r="K109" s="217">
        <f t="shared" si="15"/>
        <v>0</v>
      </c>
      <c r="L109" s="217">
        <f t="shared" si="15"/>
        <v>0</v>
      </c>
      <c r="M109" s="217">
        <f t="shared" si="15"/>
        <v>0</v>
      </c>
      <c r="N109" s="217">
        <f t="shared" si="15"/>
        <v>0</v>
      </c>
      <c r="O109" s="217">
        <f t="shared" si="15"/>
        <v>0</v>
      </c>
      <c r="P109" s="217">
        <f t="shared" si="15"/>
        <v>0</v>
      </c>
      <c r="Q109" s="217">
        <f t="shared" si="15"/>
        <v>0</v>
      </c>
      <c r="R109" s="217">
        <f t="shared" si="15"/>
        <v>0</v>
      </c>
      <c r="S109" s="217">
        <f t="shared" si="15"/>
        <v>0</v>
      </c>
      <c r="T109" s="217">
        <f t="shared" si="15"/>
        <v>0</v>
      </c>
      <c r="U109" s="228">
        <f t="shared" ref="U109:U114" si="16">SUM(F109:T109)</f>
        <v>0</v>
      </c>
      <c r="V109" s="31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</row>
    <row r="110" spans="1:39" ht="23.45" customHeight="1" x14ac:dyDescent="0.25">
      <c r="A110" s="31"/>
      <c r="B110" s="31"/>
      <c r="C110" s="759"/>
      <c r="D110" s="760"/>
      <c r="E110" s="249" t="s">
        <v>226</v>
      </c>
      <c r="F110" s="215">
        <f>F109*10</f>
        <v>0</v>
      </c>
      <c r="G110" s="215">
        <f t="shared" ref="G110:T110" si="17">G109*10</f>
        <v>0</v>
      </c>
      <c r="H110" s="215">
        <f t="shared" si="17"/>
        <v>0</v>
      </c>
      <c r="I110" s="215">
        <f t="shared" si="17"/>
        <v>0</v>
      </c>
      <c r="J110" s="215">
        <f t="shared" si="17"/>
        <v>0</v>
      </c>
      <c r="K110" s="215">
        <f t="shared" si="17"/>
        <v>0</v>
      </c>
      <c r="L110" s="215">
        <f t="shared" si="17"/>
        <v>0</v>
      </c>
      <c r="M110" s="215">
        <f t="shared" si="17"/>
        <v>0</v>
      </c>
      <c r="N110" s="215">
        <f t="shared" si="17"/>
        <v>0</v>
      </c>
      <c r="O110" s="215">
        <f t="shared" si="17"/>
        <v>0</v>
      </c>
      <c r="P110" s="215">
        <f t="shared" si="17"/>
        <v>0</v>
      </c>
      <c r="Q110" s="215">
        <f t="shared" si="17"/>
        <v>0</v>
      </c>
      <c r="R110" s="215">
        <f t="shared" si="17"/>
        <v>0</v>
      </c>
      <c r="S110" s="215">
        <f t="shared" si="17"/>
        <v>0</v>
      </c>
      <c r="T110" s="215">
        <f t="shared" si="17"/>
        <v>0</v>
      </c>
      <c r="U110" s="229">
        <f t="shared" si="16"/>
        <v>0</v>
      </c>
      <c r="V110" s="31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</row>
    <row r="111" spans="1:39" ht="22.15" customHeight="1" x14ac:dyDescent="0.25">
      <c r="A111" s="31"/>
      <c r="B111" s="31"/>
      <c r="C111" s="759"/>
      <c r="D111" s="760"/>
      <c r="E111" s="223" t="s">
        <v>227</v>
      </c>
      <c r="F111" s="215">
        <f t="shared" ref="F111:T111" si="18">IF(F103="ano",F98*0.4,0)</f>
        <v>0</v>
      </c>
      <c r="G111" s="215">
        <f t="shared" si="18"/>
        <v>0</v>
      </c>
      <c r="H111" s="215">
        <f t="shared" si="18"/>
        <v>0</v>
      </c>
      <c r="I111" s="215">
        <f t="shared" si="18"/>
        <v>0</v>
      </c>
      <c r="J111" s="215">
        <f t="shared" si="18"/>
        <v>0</v>
      </c>
      <c r="K111" s="215">
        <f t="shared" si="18"/>
        <v>0</v>
      </c>
      <c r="L111" s="215">
        <f t="shared" si="18"/>
        <v>0</v>
      </c>
      <c r="M111" s="215">
        <f t="shared" si="18"/>
        <v>0</v>
      </c>
      <c r="N111" s="215">
        <f t="shared" si="18"/>
        <v>0</v>
      </c>
      <c r="O111" s="215">
        <f t="shared" si="18"/>
        <v>0</v>
      </c>
      <c r="P111" s="215">
        <f t="shared" si="18"/>
        <v>0</v>
      </c>
      <c r="Q111" s="215">
        <f t="shared" si="18"/>
        <v>0</v>
      </c>
      <c r="R111" s="215">
        <f t="shared" si="18"/>
        <v>0</v>
      </c>
      <c r="S111" s="215">
        <f t="shared" si="18"/>
        <v>0</v>
      </c>
      <c r="T111" s="215">
        <f t="shared" si="18"/>
        <v>0</v>
      </c>
      <c r="U111" s="229">
        <f t="shared" si="16"/>
        <v>0</v>
      </c>
      <c r="V111" s="31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</row>
    <row r="112" spans="1:39" ht="21.6" customHeight="1" x14ac:dyDescent="0.25">
      <c r="A112" s="31"/>
      <c r="B112" s="31"/>
      <c r="C112" s="759"/>
      <c r="D112" s="760"/>
      <c r="E112" s="223" t="s">
        <v>228</v>
      </c>
      <c r="F112" s="215">
        <f>F111*10</f>
        <v>0</v>
      </c>
      <c r="G112" s="215">
        <f t="shared" ref="G112:T112" si="19">G111*10</f>
        <v>0</v>
      </c>
      <c r="H112" s="215">
        <f t="shared" si="19"/>
        <v>0</v>
      </c>
      <c r="I112" s="215">
        <f t="shared" si="19"/>
        <v>0</v>
      </c>
      <c r="J112" s="215">
        <f t="shared" si="19"/>
        <v>0</v>
      </c>
      <c r="K112" s="215">
        <f t="shared" si="19"/>
        <v>0</v>
      </c>
      <c r="L112" s="215">
        <f t="shared" si="19"/>
        <v>0</v>
      </c>
      <c r="M112" s="215">
        <f t="shared" si="19"/>
        <v>0</v>
      </c>
      <c r="N112" s="215">
        <f t="shared" si="19"/>
        <v>0</v>
      </c>
      <c r="O112" s="215">
        <f t="shared" si="19"/>
        <v>0</v>
      </c>
      <c r="P112" s="215">
        <f t="shared" si="19"/>
        <v>0</v>
      </c>
      <c r="Q112" s="215">
        <f t="shared" si="19"/>
        <v>0</v>
      </c>
      <c r="R112" s="215">
        <f t="shared" si="19"/>
        <v>0</v>
      </c>
      <c r="S112" s="215">
        <f t="shared" si="19"/>
        <v>0</v>
      </c>
      <c r="T112" s="215">
        <f t="shared" si="19"/>
        <v>0</v>
      </c>
      <c r="U112" s="229">
        <f t="shared" si="16"/>
        <v>0</v>
      </c>
      <c r="V112" s="31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</row>
    <row r="113" spans="1:39" ht="14.25" customHeight="1" x14ac:dyDescent="0.25">
      <c r="A113" s="31"/>
      <c r="B113" s="31"/>
      <c r="C113" s="759"/>
      <c r="D113" s="760"/>
      <c r="E113" s="223" t="s">
        <v>229</v>
      </c>
      <c r="F113" s="215">
        <f t="shared" ref="F113:T113" si="20">F109+F111</f>
        <v>0</v>
      </c>
      <c r="G113" s="215">
        <f t="shared" si="20"/>
        <v>0</v>
      </c>
      <c r="H113" s="215">
        <f t="shared" si="20"/>
        <v>0</v>
      </c>
      <c r="I113" s="215">
        <f t="shared" si="20"/>
        <v>0</v>
      </c>
      <c r="J113" s="215">
        <f t="shared" si="20"/>
        <v>0</v>
      </c>
      <c r="K113" s="215">
        <f t="shared" si="20"/>
        <v>0</v>
      </c>
      <c r="L113" s="215">
        <f t="shared" si="20"/>
        <v>0</v>
      </c>
      <c r="M113" s="215">
        <f t="shared" si="20"/>
        <v>0</v>
      </c>
      <c r="N113" s="215">
        <f t="shared" si="20"/>
        <v>0</v>
      </c>
      <c r="O113" s="215">
        <f t="shared" si="20"/>
        <v>0</v>
      </c>
      <c r="P113" s="215">
        <f t="shared" si="20"/>
        <v>0</v>
      </c>
      <c r="Q113" s="215">
        <f t="shared" si="20"/>
        <v>0</v>
      </c>
      <c r="R113" s="215">
        <f t="shared" si="20"/>
        <v>0</v>
      </c>
      <c r="S113" s="215">
        <f t="shared" si="20"/>
        <v>0</v>
      </c>
      <c r="T113" s="215">
        <f t="shared" si="20"/>
        <v>0</v>
      </c>
      <c r="U113" s="229">
        <f t="shared" si="16"/>
        <v>0</v>
      </c>
      <c r="V113" s="31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</row>
    <row r="114" spans="1:39" ht="25.9" customHeight="1" thickBot="1" x14ac:dyDescent="0.3">
      <c r="A114" s="31"/>
      <c r="B114" s="31"/>
      <c r="C114" s="761"/>
      <c r="D114" s="762"/>
      <c r="E114" s="224" t="s">
        <v>230</v>
      </c>
      <c r="F114" s="218">
        <f t="shared" ref="F114:T114" si="21">F110+F112</f>
        <v>0</v>
      </c>
      <c r="G114" s="218">
        <f t="shared" si="21"/>
        <v>0</v>
      </c>
      <c r="H114" s="218">
        <f t="shared" si="21"/>
        <v>0</v>
      </c>
      <c r="I114" s="218">
        <f t="shared" si="21"/>
        <v>0</v>
      </c>
      <c r="J114" s="218">
        <f t="shared" si="21"/>
        <v>0</v>
      </c>
      <c r="K114" s="218">
        <f t="shared" si="21"/>
        <v>0</v>
      </c>
      <c r="L114" s="218">
        <f t="shared" si="21"/>
        <v>0</v>
      </c>
      <c r="M114" s="218">
        <f t="shared" si="21"/>
        <v>0</v>
      </c>
      <c r="N114" s="218">
        <f t="shared" si="21"/>
        <v>0</v>
      </c>
      <c r="O114" s="218">
        <f t="shared" si="21"/>
        <v>0</v>
      </c>
      <c r="P114" s="218">
        <f t="shared" si="21"/>
        <v>0</v>
      </c>
      <c r="Q114" s="218">
        <f t="shared" si="21"/>
        <v>0</v>
      </c>
      <c r="R114" s="218">
        <f t="shared" si="21"/>
        <v>0</v>
      </c>
      <c r="S114" s="218">
        <f t="shared" si="21"/>
        <v>0</v>
      </c>
      <c r="T114" s="218">
        <f t="shared" si="21"/>
        <v>0</v>
      </c>
      <c r="U114" s="234">
        <f t="shared" si="16"/>
        <v>0</v>
      </c>
      <c r="V114" s="31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</row>
    <row r="115" spans="1:39" ht="14.25" customHeight="1" thickTop="1" thickBot="1" x14ac:dyDescent="0.3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</row>
    <row r="116" spans="1:39" ht="14.25" customHeight="1" thickTop="1" x14ac:dyDescent="0.25">
      <c r="A116" s="31"/>
      <c r="B116" s="31"/>
      <c r="C116" s="763" t="s">
        <v>203</v>
      </c>
      <c r="D116" s="764"/>
      <c r="E116" s="219" t="s">
        <v>191</v>
      </c>
      <c r="F116" s="220">
        <f t="shared" ref="F116:T116" si="22">F106</f>
        <v>0</v>
      </c>
      <c r="G116" s="220">
        <f t="shared" si="22"/>
        <v>0</v>
      </c>
      <c r="H116" s="220">
        <f t="shared" si="22"/>
        <v>0</v>
      </c>
      <c r="I116" s="220">
        <f t="shared" si="22"/>
        <v>0</v>
      </c>
      <c r="J116" s="220">
        <f t="shared" si="22"/>
        <v>0</v>
      </c>
      <c r="K116" s="220">
        <f t="shared" si="22"/>
        <v>0</v>
      </c>
      <c r="L116" s="220">
        <f t="shared" si="22"/>
        <v>0</v>
      </c>
      <c r="M116" s="220">
        <f t="shared" si="22"/>
        <v>0</v>
      </c>
      <c r="N116" s="220">
        <f t="shared" si="22"/>
        <v>0</v>
      </c>
      <c r="O116" s="220">
        <f t="shared" si="22"/>
        <v>0</v>
      </c>
      <c r="P116" s="220">
        <f t="shared" si="22"/>
        <v>0</v>
      </c>
      <c r="Q116" s="220">
        <f t="shared" si="22"/>
        <v>0</v>
      </c>
      <c r="R116" s="220">
        <f t="shared" si="22"/>
        <v>0</v>
      </c>
      <c r="S116" s="220">
        <f t="shared" si="22"/>
        <v>0</v>
      </c>
      <c r="T116" s="220">
        <f t="shared" si="22"/>
        <v>0</v>
      </c>
      <c r="U116" s="228">
        <f>SUM(F116:T116)</f>
        <v>0</v>
      </c>
      <c r="V116" s="31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</row>
    <row r="117" spans="1:39" ht="14.25" customHeight="1" x14ac:dyDescent="0.25">
      <c r="A117" s="31"/>
      <c r="B117" s="31"/>
      <c r="C117" s="765"/>
      <c r="D117" s="766"/>
      <c r="E117" s="9" t="s">
        <v>201</v>
      </c>
      <c r="F117" s="221">
        <f>F110</f>
        <v>0</v>
      </c>
      <c r="G117" s="221">
        <f t="shared" ref="G117:T117" si="23">G110*1.8</f>
        <v>0</v>
      </c>
      <c r="H117" s="221">
        <f t="shared" si="23"/>
        <v>0</v>
      </c>
      <c r="I117" s="221">
        <f t="shared" si="23"/>
        <v>0</v>
      </c>
      <c r="J117" s="221">
        <f t="shared" si="23"/>
        <v>0</v>
      </c>
      <c r="K117" s="221">
        <f t="shared" si="23"/>
        <v>0</v>
      </c>
      <c r="L117" s="221">
        <f t="shared" si="23"/>
        <v>0</v>
      </c>
      <c r="M117" s="221">
        <f t="shared" si="23"/>
        <v>0</v>
      </c>
      <c r="N117" s="221">
        <f t="shared" si="23"/>
        <v>0</v>
      </c>
      <c r="O117" s="221">
        <f t="shared" si="23"/>
        <v>0</v>
      </c>
      <c r="P117" s="221">
        <f t="shared" si="23"/>
        <v>0</v>
      </c>
      <c r="Q117" s="221">
        <f t="shared" si="23"/>
        <v>0</v>
      </c>
      <c r="R117" s="221">
        <f t="shared" si="23"/>
        <v>0</v>
      </c>
      <c r="S117" s="221">
        <f t="shared" si="23"/>
        <v>0</v>
      </c>
      <c r="T117" s="221">
        <f t="shared" si="23"/>
        <v>0</v>
      </c>
      <c r="U117" s="229">
        <f t="shared" ref="U117:U120" si="24">SUM(F117:T117)</f>
        <v>0</v>
      </c>
      <c r="V117" s="31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</row>
    <row r="118" spans="1:39" ht="14.25" customHeight="1" x14ac:dyDescent="0.25">
      <c r="A118" s="31"/>
      <c r="B118" s="31"/>
      <c r="C118" s="765"/>
      <c r="D118" s="766"/>
      <c r="E118" s="235" t="s">
        <v>202</v>
      </c>
      <c r="F118" s="236">
        <f>F116+F117</f>
        <v>0</v>
      </c>
      <c r="G118" s="236">
        <f t="shared" ref="G118:T118" si="25">G116+G117</f>
        <v>0</v>
      </c>
      <c r="H118" s="236">
        <f t="shared" si="25"/>
        <v>0</v>
      </c>
      <c r="I118" s="236">
        <f t="shared" si="25"/>
        <v>0</v>
      </c>
      <c r="J118" s="236">
        <f t="shared" si="25"/>
        <v>0</v>
      </c>
      <c r="K118" s="236">
        <f t="shared" si="25"/>
        <v>0</v>
      </c>
      <c r="L118" s="236">
        <f t="shared" si="25"/>
        <v>0</v>
      </c>
      <c r="M118" s="236">
        <f t="shared" si="25"/>
        <v>0</v>
      </c>
      <c r="N118" s="236">
        <f t="shared" si="25"/>
        <v>0</v>
      </c>
      <c r="O118" s="236">
        <f t="shared" si="25"/>
        <v>0</v>
      </c>
      <c r="P118" s="236">
        <f t="shared" si="25"/>
        <v>0</v>
      </c>
      <c r="Q118" s="236">
        <f t="shared" si="25"/>
        <v>0</v>
      </c>
      <c r="R118" s="236">
        <f t="shared" si="25"/>
        <v>0</v>
      </c>
      <c r="S118" s="236">
        <f t="shared" si="25"/>
        <v>0</v>
      </c>
      <c r="T118" s="236">
        <f t="shared" si="25"/>
        <v>0</v>
      </c>
      <c r="U118" s="237">
        <f t="shared" si="24"/>
        <v>0</v>
      </c>
      <c r="V118" s="31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</row>
    <row r="119" spans="1:39" ht="14.25" customHeight="1" x14ac:dyDescent="0.25">
      <c r="A119" s="31"/>
      <c r="B119" s="31"/>
      <c r="C119" s="765"/>
      <c r="D119" s="766"/>
      <c r="E119" s="235" t="s">
        <v>219</v>
      </c>
      <c r="F119" s="236">
        <f t="shared" ref="F119:T119" si="26">F55</f>
        <v>0</v>
      </c>
      <c r="G119" s="236">
        <f t="shared" si="26"/>
        <v>0</v>
      </c>
      <c r="H119" s="236">
        <f t="shared" si="26"/>
        <v>0</v>
      </c>
      <c r="I119" s="236">
        <f t="shared" si="26"/>
        <v>0</v>
      </c>
      <c r="J119" s="236">
        <f t="shared" si="26"/>
        <v>0</v>
      </c>
      <c r="K119" s="236">
        <f t="shared" si="26"/>
        <v>0</v>
      </c>
      <c r="L119" s="236">
        <f t="shared" si="26"/>
        <v>0</v>
      </c>
      <c r="M119" s="236">
        <f t="shared" si="26"/>
        <v>0</v>
      </c>
      <c r="N119" s="236">
        <f t="shared" si="26"/>
        <v>0</v>
      </c>
      <c r="O119" s="236">
        <f t="shared" si="26"/>
        <v>0</v>
      </c>
      <c r="P119" s="236">
        <f t="shared" si="26"/>
        <v>0</v>
      </c>
      <c r="Q119" s="236">
        <f t="shared" si="26"/>
        <v>0</v>
      </c>
      <c r="R119" s="236">
        <f t="shared" si="26"/>
        <v>0</v>
      </c>
      <c r="S119" s="236">
        <f t="shared" si="26"/>
        <v>0</v>
      </c>
      <c r="T119" s="236">
        <f t="shared" si="26"/>
        <v>0</v>
      </c>
      <c r="U119" s="237">
        <f t="shared" si="24"/>
        <v>0</v>
      </c>
      <c r="V119" s="31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</row>
    <row r="120" spans="1:39" ht="28.9" customHeight="1" thickBot="1" x14ac:dyDescent="0.3">
      <c r="A120" s="31"/>
      <c r="B120" s="31"/>
      <c r="C120" s="767"/>
      <c r="D120" s="768"/>
      <c r="E120" s="238" t="s">
        <v>190</v>
      </c>
      <c r="F120" s="239">
        <f>F119-(F110+F112)</f>
        <v>0</v>
      </c>
      <c r="G120" s="239">
        <f t="shared" ref="G120:T120" si="27">G119-(G116+G117)</f>
        <v>0</v>
      </c>
      <c r="H120" s="239">
        <f t="shared" si="27"/>
        <v>0</v>
      </c>
      <c r="I120" s="239">
        <f t="shared" si="27"/>
        <v>0</v>
      </c>
      <c r="J120" s="239">
        <f t="shared" si="27"/>
        <v>0</v>
      </c>
      <c r="K120" s="239">
        <f t="shared" si="27"/>
        <v>0</v>
      </c>
      <c r="L120" s="239">
        <f t="shared" si="27"/>
        <v>0</v>
      </c>
      <c r="M120" s="239">
        <f t="shared" si="27"/>
        <v>0</v>
      </c>
      <c r="N120" s="239">
        <f t="shared" si="27"/>
        <v>0</v>
      </c>
      <c r="O120" s="239">
        <f t="shared" si="27"/>
        <v>0</v>
      </c>
      <c r="P120" s="239">
        <f t="shared" si="27"/>
        <v>0</v>
      </c>
      <c r="Q120" s="239">
        <f t="shared" si="27"/>
        <v>0</v>
      </c>
      <c r="R120" s="239">
        <f t="shared" si="27"/>
        <v>0</v>
      </c>
      <c r="S120" s="239">
        <f t="shared" si="27"/>
        <v>0</v>
      </c>
      <c r="T120" s="239">
        <f t="shared" si="27"/>
        <v>0</v>
      </c>
      <c r="U120" s="240">
        <f t="shared" si="24"/>
        <v>0</v>
      </c>
      <c r="V120" s="31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</row>
    <row r="121" spans="1:39" ht="14.25" customHeight="1" thickTop="1" x14ac:dyDescent="0.2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</row>
    <row r="122" spans="1:39" ht="14.25" customHeight="1" x14ac:dyDescent="0.2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</row>
    <row r="123" spans="1:39" ht="14.25" customHeight="1" x14ac:dyDescent="0.2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</row>
    <row r="124" spans="1:39" ht="14.25" customHeight="1" x14ac:dyDescent="0.2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</row>
    <row r="125" spans="1:39" ht="14.25" customHeight="1" x14ac:dyDescent="0.2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</row>
    <row r="126" spans="1:39" ht="14.25" customHeight="1" x14ac:dyDescent="0.2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</row>
    <row r="127" spans="1:39" ht="14.25" customHeight="1" x14ac:dyDescent="0.2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</row>
    <row r="128" spans="1:39" ht="14.25" customHeight="1" x14ac:dyDescent="0.2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</row>
    <row r="129" spans="1:39" ht="14.25" customHeight="1" x14ac:dyDescent="0.2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</row>
    <row r="130" spans="1:39" ht="32.450000000000003" customHeight="1" x14ac:dyDescent="0.25">
      <c r="A130" s="31"/>
      <c r="B130" s="31"/>
      <c r="C130" s="1"/>
      <c r="D130" s="1"/>
      <c r="E130" s="250" t="s">
        <v>233</v>
      </c>
      <c r="F130" s="252">
        <f>F19*$F$131</f>
        <v>0</v>
      </c>
      <c r="G130" s="252">
        <f t="shared" ref="G130:T130" si="28">G19*$F$131</f>
        <v>0</v>
      </c>
      <c r="H130" s="252">
        <f t="shared" si="28"/>
        <v>0</v>
      </c>
      <c r="I130" s="252">
        <f t="shared" si="28"/>
        <v>0</v>
      </c>
      <c r="J130" s="252">
        <f t="shared" si="28"/>
        <v>0</v>
      </c>
      <c r="K130" s="252">
        <f t="shared" si="28"/>
        <v>0</v>
      </c>
      <c r="L130" s="252">
        <f t="shared" si="28"/>
        <v>0</v>
      </c>
      <c r="M130" s="252">
        <f t="shared" si="28"/>
        <v>0</v>
      </c>
      <c r="N130" s="252">
        <f t="shared" si="28"/>
        <v>0</v>
      </c>
      <c r="O130" s="252">
        <f t="shared" si="28"/>
        <v>0</v>
      </c>
      <c r="P130" s="252">
        <f t="shared" si="28"/>
        <v>0</v>
      </c>
      <c r="Q130" s="252">
        <f t="shared" si="28"/>
        <v>0</v>
      </c>
      <c r="R130" s="252">
        <f t="shared" si="28"/>
        <v>0</v>
      </c>
      <c r="S130" s="252">
        <f t="shared" si="28"/>
        <v>0</v>
      </c>
      <c r="T130" s="252">
        <f t="shared" si="28"/>
        <v>0</v>
      </c>
      <c r="U130" s="1"/>
      <c r="V130" s="31"/>
      <c r="W130" s="741"/>
      <c r="X130" s="741"/>
      <c r="Y130" s="32"/>
      <c r="Z130" s="276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</row>
    <row r="131" spans="1:39" ht="32.450000000000003" customHeight="1" x14ac:dyDescent="0.25">
      <c r="A131" s="31"/>
      <c r="B131" s="31"/>
      <c r="C131" s="1"/>
      <c r="D131" s="1"/>
      <c r="E131" s="250" t="s">
        <v>236</v>
      </c>
      <c r="F131" s="252">
        <v>275</v>
      </c>
      <c r="G131" s="252">
        <v>275</v>
      </c>
      <c r="H131" s="252">
        <v>275</v>
      </c>
      <c r="I131" s="252">
        <v>275</v>
      </c>
      <c r="J131" s="252">
        <v>275</v>
      </c>
      <c r="K131" s="252">
        <v>275</v>
      </c>
      <c r="L131" s="252">
        <v>275</v>
      </c>
      <c r="M131" s="252">
        <v>275</v>
      </c>
      <c r="N131" s="252">
        <v>275</v>
      </c>
      <c r="O131" s="252">
        <v>275</v>
      </c>
      <c r="P131" s="252">
        <v>275</v>
      </c>
      <c r="Q131" s="252">
        <v>275</v>
      </c>
      <c r="R131" s="252">
        <v>275</v>
      </c>
      <c r="S131" s="252">
        <v>275</v>
      </c>
      <c r="T131" s="252">
        <v>275</v>
      </c>
      <c r="U131" s="1"/>
      <c r="V131" s="31"/>
      <c r="W131" s="278"/>
      <c r="X131" s="278"/>
      <c r="Y131" s="279"/>
      <c r="Z131" s="276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</row>
    <row r="132" spans="1:39" s="202" customFormat="1" ht="34.15" customHeight="1" x14ac:dyDescent="0.25">
      <c r="A132" s="270"/>
      <c r="B132" s="270"/>
      <c r="C132" s="247"/>
      <c r="D132" s="247"/>
      <c r="E132" s="251" t="s">
        <v>234</v>
      </c>
      <c r="F132" s="252">
        <f t="shared" ref="F132:T132" si="29">F20*$F$133</f>
        <v>0</v>
      </c>
      <c r="G132" s="252">
        <f t="shared" si="29"/>
        <v>0</v>
      </c>
      <c r="H132" s="252">
        <f t="shared" si="29"/>
        <v>0</v>
      </c>
      <c r="I132" s="252">
        <f t="shared" si="29"/>
        <v>0</v>
      </c>
      <c r="J132" s="252">
        <f t="shared" si="29"/>
        <v>0</v>
      </c>
      <c r="K132" s="252">
        <f t="shared" si="29"/>
        <v>0</v>
      </c>
      <c r="L132" s="252">
        <f t="shared" si="29"/>
        <v>0</v>
      </c>
      <c r="M132" s="252">
        <f t="shared" si="29"/>
        <v>0</v>
      </c>
      <c r="N132" s="252">
        <f t="shared" si="29"/>
        <v>0</v>
      </c>
      <c r="O132" s="252">
        <f t="shared" si="29"/>
        <v>0</v>
      </c>
      <c r="P132" s="252">
        <f t="shared" si="29"/>
        <v>0</v>
      </c>
      <c r="Q132" s="252">
        <f t="shared" si="29"/>
        <v>0</v>
      </c>
      <c r="R132" s="252">
        <f t="shared" si="29"/>
        <v>0</v>
      </c>
      <c r="S132" s="252">
        <f t="shared" si="29"/>
        <v>0</v>
      </c>
      <c r="T132" s="252">
        <f t="shared" si="29"/>
        <v>0</v>
      </c>
      <c r="U132" s="247"/>
      <c r="V132" s="270"/>
      <c r="W132" s="741"/>
      <c r="X132" s="741"/>
      <c r="Y132" s="273"/>
      <c r="Z132" s="276"/>
      <c r="AA132" s="273"/>
      <c r="AB132" s="273"/>
      <c r="AC132" s="273"/>
      <c r="AD132" s="273"/>
      <c r="AE132" s="273"/>
      <c r="AF132" s="273"/>
      <c r="AG132" s="273"/>
      <c r="AH132" s="273"/>
      <c r="AI132" s="273"/>
      <c r="AJ132" s="273"/>
      <c r="AK132" s="273"/>
      <c r="AL132" s="273"/>
      <c r="AM132" s="273"/>
    </row>
    <row r="133" spans="1:39" s="202" customFormat="1" ht="34.15" customHeight="1" x14ac:dyDescent="0.25">
      <c r="A133" s="270"/>
      <c r="B133" s="270"/>
      <c r="C133" s="247"/>
      <c r="D133" s="247"/>
      <c r="E133" s="250" t="s">
        <v>237</v>
      </c>
      <c r="F133" s="252">
        <v>185</v>
      </c>
      <c r="G133" s="252">
        <v>185</v>
      </c>
      <c r="H133" s="252">
        <v>185</v>
      </c>
      <c r="I133" s="252">
        <v>185</v>
      </c>
      <c r="J133" s="252">
        <v>185</v>
      </c>
      <c r="K133" s="252">
        <v>185</v>
      </c>
      <c r="L133" s="252">
        <v>185</v>
      </c>
      <c r="M133" s="252">
        <v>185</v>
      </c>
      <c r="N133" s="252">
        <v>185</v>
      </c>
      <c r="O133" s="252">
        <v>185</v>
      </c>
      <c r="P133" s="252">
        <v>185</v>
      </c>
      <c r="Q133" s="252">
        <v>185</v>
      </c>
      <c r="R133" s="252">
        <v>185</v>
      </c>
      <c r="S133" s="252">
        <v>185</v>
      </c>
      <c r="T133" s="252">
        <v>185</v>
      </c>
      <c r="U133" s="247"/>
      <c r="V133" s="270"/>
      <c r="W133" s="278"/>
      <c r="X133" s="278"/>
      <c r="Y133" s="279"/>
      <c r="Z133" s="276"/>
      <c r="AA133" s="273"/>
      <c r="AB133" s="273"/>
      <c r="AC133" s="273"/>
      <c r="AD133" s="273"/>
      <c r="AE133" s="273"/>
      <c r="AF133" s="273"/>
      <c r="AG133" s="273"/>
      <c r="AH133" s="273"/>
      <c r="AI133" s="273"/>
      <c r="AJ133" s="273"/>
      <c r="AK133" s="273"/>
      <c r="AL133" s="273"/>
      <c r="AM133" s="273"/>
    </row>
    <row r="134" spans="1:39" s="202" customFormat="1" ht="34.15" customHeight="1" x14ac:dyDescent="0.25">
      <c r="A134" s="270"/>
      <c r="B134" s="270"/>
      <c r="C134" s="247"/>
      <c r="D134" s="247"/>
      <c r="E134" s="250" t="s">
        <v>235</v>
      </c>
      <c r="F134" s="252">
        <f>F101</f>
        <v>0</v>
      </c>
      <c r="G134" s="252">
        <f t="shared" ref="G134:T134" si="30">G101</f>
        <v>0</v>
      </c>
      <c r="H134" s="252">
        <f t="shared" si="30"/>
        <v>0</v>
      </c>
      <c r="I134" s="252">
        <f t="shared" si="30"/>
        <v>0</v>
      </c>
      <c r="J134" s="252">
        <f t="shared" si="30"/>
        <v>0</v>
      </c>
      <c r="K134" s="252">
        <f t="shared" si="30"/>
        <v>0</v>
      </c>
      <c r="L134" s="252">
        <f t="shared" si="30"/>
        <v>0</v>
      </c>
      <c r="M134" s="252">
        <f t="shared" si="30"/>
        <v>0</v>
      </c>
      <c r="N134" s="252">
        <f t="shared" si="30"/>
        <v>0</v>
      </c>
      <c r="O134" s="252">
        <f t="shared" si="30"/>
        <v>0</v>
      </c>
      <c r="P134" s="252">
        <f t="shared" si="30"/>
        <v>0</v>
      </c>
      <c r="Q134" s="252">
        <f t="shared" si="30"/>
        <v>0</v>
      </c>
      <c r="R134" s="252">
        <f t="shared" si="30"/>
        <v>0</v>
      </c>
      <c r="S134" s="252">
        <f t="shared" si="30"/>
        <v>0</v>
      </c>
      <c r="T134" s="252">
        <f t="shared" si="30"/>
        <v>0</v>
      </c>
      <c r="U134" s="247"/>
      <c r="V134" s="270"/>
      <c r="W134" s="278"/>
      <c r="X134" s="278"/>
      <c r="Y134" s="279">
        <f>F133/F131</f>
        <v>0.67272727272727273</v>
      </c>
      <c r="Z134" s="276"/>
      <c r="AA134" s="273"/>
      <c r="AB134" s="273"/>
      <c r="AC134" s="273"/>
      <c r="AD134" s="273"/>
      <c r="AE134" s="273"/>
      <c r="AF134" s="273"/>
      <c r="AG134" s="273"/>
      <c r="AH134" s="273"/>
      <c r="AI134" s="273"/>
      <c r="AJ134" s="273"/>
      <c r="AK134" s="273"/>
      <c r="AL134" s="273"/>
      <c r="AM134" s="273"/>
    </row>
    <row r="135" spans="1:39" ht="33.6" customHeight="1" x14ac:dyDescent="0.25">
      <c r="A135" s="31"/>
      <c r="B135" s="31"/>
      <c r="C135" s="1"/>
      <c r="D135" s="1"/>
      <c r="E135" s="250" t="s">
        <v>231</v>
      </c>
      <c r="F135" s="252">
        <f t="shared" ref="F135:T135" si="31">IF(F19&gt;0,F101/F19,0)</f>
        <v>0</v>
      </c>
      <c r="G135" s="252">
        <f t="shared" si="31"/>
        <v>0</v>
      </c>
      <c r="H135" s="252">
        <f t="shared" si="31"/>
        <v>0</v>
      </c>
      <c r="I135" s="252">
        <f t="shared" si="31"/>
        <v>0</v>
      </c>
      <c r="J135" s="252">
        <f t="shared" si="31"/>
        <v>0</v>
      </c>
      <c r="K135" s="252">
        <f t="shared" si="31"/>
        <v>0</v>
      </c>
      <c r="L135" s="252">
        <f t="shared" si="31"/>
        <v>0</v>
      </c>
      <c r="M135" s="252">
        <f t="shared" si="31"/>
        <v>0</v>
      </c>
      <c r="N135" s="252">
        <f t="shared" si="31"/>
        <v>0</v>
      </c>
      <c r="O135" s="252">
        <f t="shared" si="31"/>
        <v>0</v>
      </c>
      <c r="P135" s="252">
        <f t="shared" si="31"/>
        <v>0</v>
      </c>
      <c r="Q135" s="252">
        <f t="shared" si="31"/>
        <v>0</v>
      </c>
      <c r="R135" s="252">
        <f t="shared" si="31"/>
        <v>0</v>
      </c>
      <c r="S135" s="252">
        <f t="shared" si="31"/>
        <v>0</v>
      </c>
      <c r="T135" s="252">
        <f t="shared" si="31"/>
        <v>0</v>
      </c>
      <c r="U135" s="1"/>
      <c r="V135" s="31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</row>
    <row r="136" spans="1:39" ht="29.45" customHeight="1" x14ac:dyDescent="0.25">
      <c r="A136" s="31"/>
      <c r="B136" s="31"/>
      <c r="C136" s="1"/>
      <c r="D136" s="1"/>
      <c r="E136" s="250" t="s">
        <v>234</v>
      </c>
      <c r="F136" s="252">
        <f t="shared" ref="F136:T136" si="32">F137*F19</f>
        <v>0</v>
      </c>
      <c r="G136" s="252">
        <f t="shared" si="32"/>
        <v>0</v>
      </c>
      <c r="H136" s="252">
        <f t="shared" si="32"/>
        <v>0</v>
      </c>
      <c r="I136" s="252">
        <f t="shared" si="32"/>
        <v>0</v>
      </c>
      <c r="J136" s="252">
        <f t="shared" si="32"/>
        <v>0</v>
      </c>
      <c r="K136" s="252">
        <f t="shared" si="32"/>
        <v>0</v>
      </c>
      <c r="L136" s="252">
        <f t="shared" si="32"/>
        <v>0</v>
      </c>
      <c r="M136" s="252">
        <f t="shared" si="32"/>
        <v>0</v>
      </c>
      <c r="N136" s="252">
        <f t="shared" si="32"/>
        <v>0</v>
      </c>
      <c r="O136" s="252">
        <f t="shared" si="32"/>
        <v>0</v>
      </c>
      <c r="P136" s="252">
        <f t="shared" si="32"/>
        <v>0</v>
      </c>
      <c r="Q136" s="252">
        <f t="shared" si="32"/>
        <v>0</v>
      </c>
      <c r="R136" s="252">
        <f t="shared" si="32"/>
        <v>0</v>
      </c>
      <c r="S136" s="252">
        <f t="shared" si="32"/>
        <v>0</v>
      </c>
      <c r="T136" s="252">
        <f t="shared" si="32"/>
        <v>0</v>
      </c>
      <c r="U136" s="1"/>
      <c r="V136" s="31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</row>
    <row r="137" spans="1:39" ht="28.9" customHeight="1" x14ac:dyDescent="0.25">
      <c r="A137" s="31"/>
      <c r="B137" s="31"/>
      <c r="C137" s="1"/>
      <c r="D137" s="1"/>
      <c r="E137" s="250" t="s">
        <v>232</v>
      </c>
      <c r="F137" s="252">
        <f>IF(F131&gt;0,F135*(F133/F131),0)</f>
        <v>0</v>
      </c>
      <c r="G137" s="252">
        <f t="shared" ref="G137:T137" si="33">IF(G131&gt;0,G135*(G133/G131),0)</f>
        <v>0</v>
      </c>
      <c r="H137" s="252">
        <f t="shared" si="33"/>
        <v>0</v>
      </c>
      <c r="I137" s="252">
        <f t="shared" si="33"/>
        <v>0</v>
      </c>
      <c r="J137" s="252">
        <f t="shared" si="33"/>
        <v>0</v>
      </c>
      <c r="K137" s="252">
        <f t="shared" si="33"/>
        <v>0</v>
      </c>
      <c r="L137" s="252">
        <f t="shared" si="33"/>
        <v>0</v>
      </c>
      <c r="M137" s="252">
        <f t="shared" si="33"/>
        <v>0</v>
      </c>
      <c r="N137" s="252">
        <f t="shared" si="33"/>
        <v>0</v>
      </c>
      <c r="O137" s="252">
        <f t="shared" si="33"/>
        <v>0</v>
      </c>
      <c r="P137" s="252">
        <f t="shared" si="33"/>
        <v>0</v>
      </c>
      <c r="Q137" s="252">
        <f t="shared" si="33"/>
        <v>0</v>
      </c>
      <c r="R137" s="252">
        <f t="shared" si="33"/>
        <v>0</v>
      </c>
      <c r="S137" s="252">
        <f t="shared" si="33"/>
        <v>0</v>
      </c>
      <c r="T137" s="252">
        <f t="shared" si="33"/>
        <v>0</v>
      </c>
      <c r="U137" s="1"/>
      <c r="V137" s="31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</row>
    <row r="138" spans="1:39" ht="14.25" customHeight="1" x14ac:dyDescent="0.25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</row>
    <row r="139" spans="1:39" ht="14.25" customHeight="1" x14ac:dyDescent="0.25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</row>
    <row r="140" spans="1:39" ht="14.25" customHeight="1" x14ac:dyDescent="0.25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</row>
    <row r="141" spans="1:39" ht="14.25" customHeight="1" x14ac:dyDescent="0.25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</row>
    <row r="142" spans="1:39" ht="14.25" customHeight="1" x14ac:dyDescent="0.25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</row>
    <row r="143" spans="1:39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39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" customHeight="1" x14ac:dyDescent="0.25"/>
    <row r="847" spans="1:22" ht="15" customHeight="1" x14ac:dyDescent="0.25"/>
    <row r="848" spans="1:22" ht="15" customHeight="1" x14ac:dyDescent="0.25"/>
  </sheetData>
  <sheetProtection algorithmName="SHA-512" hashValue="CfmAiuPFzcCENBXR0o+c42Y+v53CDD+0llojeDvDX+bYZzdqJUfW/64pdsMQ6boFiwiL9DwH2WQ1D6E2fOBKdg==" saltValue="J3GnnVqr9lklv1TyVGYT+w==" spinCount="100000" sheet="1" objects="1" scenarios="1"/>
  <mergeCells count="65">
    <mergeCell ref="W6:Z7"/>
    <mergeCell ref="W8:X8"/>
    <mergeCell ref="Y8:Z8"/>
    <mergeCell ref="Z103:Z104"/>
    <mergeCell ref="W107:X107"/>
    <mergeCell ref="Y103:Y104"/>
    <mergeCell ref="W54:X54"/>
    <mergeCell ref="Y54:Z54"/>
    <mergeCell ref="Y52:Z52"/>
    <mergeCell ref="W55:X55"/>
    <mergeCell ref="W45:X45"/>
    <mergeCell ref="W46:X46"/>
    <mergeCell ref="W52:X52"/>
    <mergeCell ref="Y45:Z45"/>
    <mergeCell ref="Y46:Z46"/>
    <mergeCell ref="W42:X42"/>
    <mergeCell ref="W130:X130"/>
    <mergeCell ref="W132:X132"/>
    <mergeCell ref="C95:D96"/>
    <mergeCell ref="W105:X105"/>
    <mergeCell ref="W103:X104"/>
    <mergeCell ref="C98:D101"/>
    <mergeCell ref="C103:D107"/>
    <mergeCell ref="C109:D114"/>
    <mergeCell ref="C116:D120"/>
    <mergeCell ref="Y38:Z38"/>
    <mergeCell ref="Y39:Z39"/>
    <mergeCell ref="W41:X41"/>
    <mergeCell ref="C45:D46"/>
    <mergeCell ref="W43:X43"/>
    <mergeCell ref="Y41:Z41"/>
    <mergeCell ref="Y42:Z42"/>
    <mergeCell ref="Y43:Z43"/>
    <mergeCell ref="W39:X39"/>
    <mergeCell ref="C6:D12"/>
    <mergeCell ref="C36:D39"/>
    <mergeCell ref="C41:D43"/>
    <mergeCell ref="C14:D23"/>
    <mergeCell ref="C25:D34"/>
    <mergeCell ref="Y36:Z36"/>
    <mergeCell ref="W36:X36"/>
    <mergeCell ref="W37:X37"/>
    <mergeCell ref="W38:X38"/>
    <mergeCell ref="F2:S2"/>
    <mergeCell ref="F4:T4"/>
    <mergeCell ref="W22:W23"/>
    <mergeCell ref="X22:X23"/>
    <mergeCell ref="W4:X5"/>
    <mergeCell ref="Y22:Y23"/>
    <mergeCell ref="Z22:Z23"/>
    <mergeCell ref="W9:Z10"/>
    <mergeCell ref="W11:Z12"/>
    <mergeCell ref="W14:X14"/>
    <mergeCell ref="Y14:Z14"/>
    <mergeCell ref="Y37:Z37"/>
    <mergeCell ref="C48:D52"/>
    <mergeCell ref="W48:X48"/>
    <mergeCell ref="W49:X49"/>
    <mergeCell ref="W51:X51"/>
    <mergeCell ref="Y48:Z48"/>
    <mergeCell ref="Y49:Z49"/>
    <mergeCell ref="Y50:Z50"/>
    <mergeCell ref="Y51:Z51"/>
    <mergeCell ref="I48:S50"/>
    <mergeCell ref="I51:S51"/>
  </mergeCells>
  <conditionalFormatting sqref="F51:H51 T51">
    <cfRule type="cellIs" dxfId="5" priority="4" operator="equal">
      <formula>1</formula>
    </cfRule>
  </conditionalFormatting>
  <conditionalFormatting sqref="F45:T46">
    <cfRule type="cellIs" dxfId="4" priority="16" operator="equal">
      <formula>1</formula>
    </cfRule>
  </conditionalFormatting>
  <conditionalFormatting sqref="F52:T52">
    <cfRule type="cellIs" dxfId="3" priority="3" operator="equal">
      <formula>1</formula>
    </cfRule>
  </conditionalFormatting>
  <conditionalFormatting sqref="F54:T55">
    <cfRule type="cellIs" dxfId="2" priority="14" operator="equal">
      <formula>1</formula>
    </cfRule>
  </conditionalFormatting>
  <conditionalFormatting sqref="F98:T101 F136:T136">
    <cfRule type="expression" dxfId="1" priority="5">
      <formula>$F$98:$T$98&lt;$Y$107</formula>
    </cfRule>
  </conditionalFormatting>
  <conditionalFormatting sqref="U51:U52">
    <cfRule type="cellIs" dxfId="0" priority="1" operator="equal">
      <formula>1</formula>
    </cfRule>
  </conditionalFormatting>
  <pageMargins left="0.70866141732283472" right="0.70866141732283472" top="0.74803149606299213" bottom="0.74803149606299213" header="0" footer="0"/>
  <pageSetup paperSize="9" scale="39" fitToWidth="0" orientation="landscape" r:id="rId1"/>
  <headerFooter>
    <oddHeader>&amp;L&amp;G</oddHeader>
    <oddFooter>&amp;Lverze šablony 1.0&amp;C&amp;P.</oddFooter>
    <firstHeader>&amp;L&amp;G</firstHeader>
  </headerFooter>
  <rowBreaks count="1" manualBreakCount="1">
    <brk id="87" min="2" max="25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947"/>
  <sheetViews>
    <sheetView zoomScale="70" zoomScaleNormal="70" workbookViewId="0">
      <selection activeCell="U39" sqref="U39:V39"/>
    </sheetView>
  </sheetViews>
  <sheetFormatPr defaultColWidth="14.42578125" defaultRowHeight="15" x14ac:dyDescent="0.25"/>
  <cols>
    <col min="1" max="2" width="3.7109375" customWidth="1"/>
    <col min="3" max="4" width="2" customWidth="1"/>
    <col min="5" max="5" width="3.7109375" customWidth="1"/>
    <col min="6" max="6" width="3.85546875" customWidth="1"/>
    <col min="7" max="7" width="4.85546875" customWidth="1"/>
    <col min="8" max="8" width="4.7109375" customWidth="1"/>
    <col min="9" max="9" width="3.7109375" customWidth="1"/>
    <col min="10" max="10" width="4.7109375" customWidth="1"/>
    <col min="11" max="11" width="5" customWidth="1"/>
    <col min="12" max="12" width="4.85546875" customWidth="1"/>
    <col min="13" max="13" width="3.7109375" customWidth="1"/>
    <col min="14" max="14" width="5.140625" customWidth="1"/>
    <col min="15" max="15" width="5.7109375" customWidth="1"/>
    <col min="16" max="16" width="3.140625" customWidth="1"/>
    <col min="17" max="17" width="4.5703125" customWidth="1"/>
    <col min="18" max="18" width="3.7109375" customWidth="1"/>
    <col min="19" max="19" width="6.28515625" customWidth="1"/>
    <col min="20" max="20" width="5.7109375" customWidth="1"/>
    <col min="21" max="21" width="5.28515625" customWidth="1"/>
    <col min="22" max="22" width="4.7109375" customWidth="1"/>
    <col min="23" max="23" width="5.42578125" customWidth="1"/>
    <col min="24" max="24" width="3.7109375" customWidth="1"/>
    <col min="25" max="25" width="4" customWidth="1"/>
    <col min="26" max="27" width="3.7109375" customWidth="1"/>
    <col min="28" max="28" width="15.42578125" customWidth="1"/>
    <col min="29" max="29" width="19.5703125" customWidth="1"/>
    <col min="30" max="30" width="18.7109375" customWidth="1"/>
    <col min="31" max="31" width="16.85546875" customWidth="1"/>
    <col min="32" max="32" width="14.5703125" customWidth="1"/>
    <col min="33" max="33" width="5.28515625" customWidth="1"/>
    <col min="34" max="34" width="3.7109375" customWidth="1"/>
    <col min="35" max="35" width="6" customWidth="1"/>
    <col min="36" max="36" width="3.28515625" customWidth="1"/>
    <col min="37" max="37" width="7.42578125" customWidth="1"/>
    <col min="38" max="38" width="9.85546875" customWidth="1"/>
  </cols>
  <sheetData>
    <row r="1" spans="1:40" ht="18.600000000000001" customHeight="1" x14ac:dyDescent="0.3">
      <c r="A1" s="550" t="s">
        <v>265</v>
      </c>
      <c r="B1" s="551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19"/>
      <c r="AA1" s="31"/>
      <c r="AB1" s="31"/>
      <c r="AC1" s="31"/>
      <c r="AD1" s="31"/>
      <c r="AE1" s="31"/>
      <c r="AF1" s="31"/>
      <c r="AG1" s="31"/>
      <c r="AH1" s="31"/>
      <c r="AI1" s="32"/>
      <c r="AJ1" s="32"/>
      <c r="AK1" s="32"/>
      <c r="AL1" s="32"/>
    </row>
    <row r="2" spans="1:40" ht="18.600000000000001" customHeight="1" x14ac:dyDescent="0.3">
      <c r="A2" s="44"/>
      <c r="B2" s="45"/>
      <c r="C2" s="45"/>
      <c r="D2" s="45"/>
      <c r="E2" s="45"/>
      <c r="F2" s="21"/>
      <c r="G2" s="21"/>
      <c r="H2" s="21"/>
      <c r="I2" s="120"/>
      <c r="J2" s="559" t="s">
        <v>192</v>
      </c>
      <c r="K2" s="559"/>
      <c r="L2" s="559"/>
      <c r="M2" s="559"/>
      <c r="N2" s="559"/>
      <c r="O2" s="559"/>
      <c r="P2" s="559"/>
      <c r="Q2" s="559"/>
      <c r="R2" s="559"/>
      <c r="S2" s="559"/>
      <c r="T2" s="120"/>
      <c r="U2" s="120"/>
      <c r="V2" s="45"/>
      <c r="W2" s="45"/>
      <c r="X2" s="45"/>
      <c r="Y2" s="45"/>
      <c r="Z2" s="19"/>
      <c r="AA2" s="31"/>
      <c r="AB2" s="31"/>
      <c r="AC2" s="31"/>
      <c r="AD2" s="31"/>
      <c r="AE2" s="31"/>
      <c r="AF2" s="31"/>
      <c r="AG2" s="31"/>
      <c r="AH2" s="31"/>
      <c r="AI2" s="32"/>
      <c r="AJ2" s="32"/>
      <c r="AK2" s="32"/>
      <c r="AL2" s="32"/>
      <c r="AM2" s="6"/>
      <c r="AN2" s="1"/>
    </row>
    <row r="3" spans="1:40" ht="6.4" customHeight="1" x14ac:dyDescent="0.3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31"/>
      <c r="AB3" s="31"/>
      <c r="AC3" s="31"/>
      <c r="AD3" s="31"/>
      <c r="AE3" s="31"/>
      <c r="AF3" s="31"/>
      <c r="AG3" s="31"/>
      <c r="AH3" s="31"/>
      <c r="AI3" s="32"/>
      <c r="AJ3" s="32"/>
      <c r="AK3" s="32"/>
      <c r="AL3" s="32"/>
      <c r="AM3" s="6"/>
      <c r="AN3" s="1"/>
    </row>
    <row r="4" spans="1:40" ht="15.4" customHeight="1" thickBot="1" x14ac:dyDescent="0.3">
      <c r="A4" s="25" t="s">
        <v>10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2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33"/>
      <c r="AB4" s="33"/>
      <c r="AC4" s="33"/>
      <c r="AD4" s="33"/>
      <c r="AE4" s="33"/>
      <c r="AF4" s="33"/>
      <c r="AG4" s="33"/>
      <c r="AH4" s="33"/>
      <c r="AI4" s="32"/>
      <c r="AJ4" s="32"/>
      <c r="AK4" s="32"/>
      <c r="AL4" s="32"/>
      <c r="AM4" s="3"/>
      <c r="AN4" s="3"/>
    </row>
    <row r="5" spans="1:40" ht="23.65" customHeight="1" thickTop="1" thickBot="1" x14ac:dyDescent="0.3">
      <c r="A5" s="552"/>
      <c r="B5" s="553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4"/>
      <c r="Z5" s="19"/>
      <c r="AA5" s="31"/>
      <c r="AB5" s="31"/>
      <c r="AC5" s="31"/>
      <c r="AD5" s="31"/>
      <c r="AE5" s="31"/>
      <c r="AF5" s="31"/>
      <c r="AG5" s="31"/>
      <c r="AH5" s="31"/>
      <c r="AI5" s="32"/>
      <c r="AJ5" s="32"/>
      <c r="AK5" s="32"/>
      <c r="AL5" s="32"/>
      <c r="AM5" s="203"/>
      <c r="AN5" s="1"/>
    </row>
    <row r="6" spans="1:40" ht="15" customHeight="1" thickTop="1" x14ac:dyDescent="0.25">
      <c r="A6" s="46" t="s">
        <v>1</v>
      </c>
      <c r="B6" s="20"/>
      <c r="C6" s="46" t="s">
        <v>2</v>
      </c>
      <c r="D6" s="46"/>
      <c r="E6" s="47"/>
      <c r="F6" s="47"/>
      <c r="G6" s="47"/>
      <c r="H6" s="47"/>
      <c r="I6" s="47"/>
      <c r="J6" s="47"/>
      <c r="K6" s="48"/>
      <c r="L6" s="35"/>
      <c r="M6" s="46" t="s">
        <v>3</v>
      </c>
      <c r="N6" s="48"/>
      <c r="O6" s="48"/>
      <c r="P6" s="48"/>
      <c r="Q6" s="48"/>
      <c r="R6" s="49"/>
      <c r="S6" s="50"/>
      <c r="T6" s="35"/>
      <c r="U6" s="35"/>
      <c r="V6" s="35"/>
      <c r="W6" s="35"/>
      <c r="X6" s="35"/>
      <c r="Y6" s="51"/>
      <c r="Z6" s="19"/>
      <c r="AA6" s="31"/>
      <c r="AB6" s="31"/>
      <c r="AC6" s="31"/>
      <c r="AD6" s="31"/>
      <c r="AE6" s="31"/>
      <c r="AF6" s="31"/>
      <c r="AG6" s="31"/>
      <c r="AH6" s="31"/>
      <c r="AI6" s="32"/>
      <c r="AJ6" s="32"/>
      <c r="AK6" s="32"/>
      <c r="AL6" s="32"/>
      <c r="AM6" s="204"/>
      <c r="AN6" s="1"/>
    </row>
    <row r="7" spans="1:40" ht="22.5" customHeight="1" x14ac:dyDescent="0.25">
      <c r="A7" s="555"/>
      <c r="B7" s="556"/>
      <c r="C7" s="555"/>
      <c r="D7" s="556"/>
      <c r="E7" s="557"/>
      <c r="F7" s="557"/>
      <c r="G7" s="557"/>
      <c r="H7" s="557"/>
      <c r="I7" s="557"/>
      <c r="J7" s="557"/>
      <c r="K7" s="557"/>
      <c r="L7" s="558"/>
      <c r="M7" s="555"/>
      <c r="N7" s="557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8"/>
      <c r="Z7" s="19"/>
      <c r="AA7" s="31"/>
      <c r="AB7" s="31"/>
      <c r="AC7" s="31"/>
      <c r="AD7" s="31"/>
      <c r="AE7" s="31"/>
      <c r="AF7" s="31"/>
      <c r="AG7" s="31"/>
      <c r="AH7" s="31"/>
      <c r="AI7" s="32"/>
      <c r="AJ7" s="32"/>
      <c r="AK7" s="32"/>
      <c r="AL7" s="32"/>
      <c r="AM7" s="205"/>
      <c r="AN7" s="1"/>
    </row>
    <row r="8" spans="1:40" ht="18" customHeight="1" x14ac:dyDescent="0.25">
      <c r="A8" s="547" t="s">
        <v>194</v>
      </c>
      <c r="B8" s="547"/>
      <c r="C8" s="547"/>
      <c r="D8" s="547"/>
      <c r="E8" s="547"/>
      <c r="F8" s="547"/>
      <c r="G8" s="547"/>
      <c r="H8" s="547"/>
      <c r="I8" s="547"/>
      <c r="J8" s="547"/>
      <c r="K8" s="199"/>
      <c r="L8" s="199" t="s">
        <v>195</v>
      </c>
      <c r="M8" s="199"/>
      <c r="N8" s="199"/>
      <c r="O8" s="199"/>
      <c r="P8" s="199"/>
      <c r="Q8" s="199" t="s">
        <v>124</v>
      </c>
      <c r="R8" s="199"/>
      <c r="S8" s="199"/>
      <c r="T8" s="199"/>
      <c r="U8" s="199"/>
      <c r="V8" s="199"/>
      <c r="W8" s="199"/>
      <c r="X8" s="199"/>
      <c r="Y8" s="199"/>
      <c r="Z8" s="19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2"/>
      <c r="AL8" s="32"/>
      <c r="AM8" s="12"/>
      <c r="AN8" s="1"/>
    </row>
    <row r="9" spans="1:40" ht="21" customHeight="1" x14ac:dyDescent="0.25">
      <c r="A9" s="548"/>
      <c r="B9" s="549"/>
      <c r="C9" s="549"/>
      <c r="D9" s="549"/>
      <c r="E9" s="549"/>
      <c r="F9" s="549"/>
      <c r="G9" s="549"/>
      <c r="H9" s="549"/>
      <c r="I9" s="549"/>
      <c r="J9" s="549"/>
      <c r="K9" s="210"/>
      <c r="L9" s="549"/>
      <c r="M9" s="549"/>
      <c r="N9" s="549"/>
      <c r="O9" s="549"/>
      <c r="P9" s="210"/>
      <c r="Q9" s="208"/>
      <c r="R9" s="208"/>
      <c r="S9" s="387"/>
      <c r="T9" s="208"/>
      <c r="U9" s="208"/>
      <c r="V9" s="208"/>
      <c r="W9" s="208"/>
      <c r="X9" s="208"/>
      <c r="Y9" s="209"/>
      <c r="Z9" s="19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2"/>
      <c r="AL9" s="32"/>
      <c r="AM9" s="206"/>
      <c r="AN9" s="207"/>
    </row>
    <row r="10" spans="1:40" ht="7.9" customHeight="1" thickBot="1" x14ac:dyDescent="0.3">
      <c r="A10" s="5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19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2"/>
      <c r="AL10" s="32"/>
      <c r="AM10" s="206"/>
      <c r="AN10" s="207"/>
    </row>
    <row r="11" spans="1:40" ht="19.149999999999999" customHeight="1" thickBot="1" x14ac:dyDescent="0.3">
      <c r="A11" s="53" t="s">
        <v>193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5"/>
      <c r="Z11" s="19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2"/>
      <c r="AL11" s="32"/>
      <c r="AM11" s="206"/>
      <c r="AN11" s="207"/>
    </row>
    <row r="12" spans="1:40" ht="24.4" customHeight="1" x14ac:dyDescent="0.25">
      <c r="A12" s="544" t="s">
        <v>93</v>
      </c>
      <c r="B12" s="545"/>
      <c r="C12" s="545"/>
      <c r="D12" s="545"/>
      <c r="E12" s="545"/>
      <c r="F12" s="545"/>
      <c r="G12" s="545"/>
      <c r="H12" s="545"/>
      <c r="I12" s="545"/>
      <c r="J12" s="545"/>
      <c r="K12" s="545"/>
      <c r="L12" s="545"/>
      <c r="M12" s="545"/>
      <c r="N12" s="545"/>
      <c r="O12" s="545"/>
      <c r="P12" s="114"/>
      <c r="Q12" s="546"/>
      <c r="R12" s="546"/>
      <c r="S12" s="546"/>
      <c r="T12" s="546"/>
      <c r="U12" s="546"/>
      <c r="V12" s="546"/>
      <c r="W12" s="546"/>
      <c r="X12" s="546"/>
      <c r="Y12" s="23"/>
      <c r="Z12" s="19"/>
      <c r="AA12" s="31"/>
      <c r="AB12" s="391" t="s">
        <v>260</v>
      </c>
      <c r="AC12" s="34"/>
      <c r="AD12" s="34"/>
      <c r="AE12" s="34"/>
      <c r="AF12" s="34"/>
      <c r="AG12" s="34"/>
      <c r="AH12" s="31"/>
      <c r="AI12" s="31"/>
      <c r="AJ12" s="31"/>
      <c r="AK12" s="32"/>
      <c r="AL12" s="32"/>
      <c r="AM12" s="206"/>
      <c r="AN12" s="207"/>
    </row>
    <row r="13" spans="1:40" ht="15.6" customHeight="1" x14ac:dyDescent="0.25">
      <c r="A13" s="322"/>
      <c r="B13" s="323"/>
      <c r="C13" s="323"/>
      <c r="D13" s="323"/>
      <c r="E13" s="491" t="s">
        <v>256</v>
      </c>
      <c r="F13" s="491"/>
      <c r="G13" s="491"/>
      <c r="H13" s="491"/>
      <c r="I13" s="323"/>
      <c r="J13" s="323"/>
      <c r="K13" s="323"/>
      <c r="L13" s="323"/>
      <c r="M13" s="323"/>
      <c r="N13" s="323"/>
      <c r="O13" s="323"/>
      <c r="P13" s="85"/>
      <c r="Q13" s="511" t="s">
        <v>255</v>
      </c>
      <c r="R13" s="511"/>
      <c r="S13" s="511"/>
      <c r="T13" s="511"/>
      <c r="U13" s="511"/>
      <c r="V13" s="324"/>
      <c r="W13" s="324"/>
      <c r="X13" s="324"/>
      <c r="Y13" s="23"/>
      <c r="Z13" s="19"/>
      <c r="AA13" s="31"/>
      <c r="AB13" s="34"/>
      <c r="AC13" s="34"/>
      <c r="AD13" s="34"/>
      <c r="AE13" s="34"/>
      <c r="AF13" s="34"/>
      <c r="AG13" s="34"/>
      <c r="AH13" s="31"/>
      <c r="AI13" s="31"/>
      <c r="AJ13" s="31"/>
      <c r="AK13" s="32"/>
      <c r="AL13" s="32"/>
      <c r="AM13" s="206"/>
      <c r="AN13" s="207"/>
    </row>
    <row r="14" spans="1:40" s="5" customFormat="1" ht="19.149999999999999" customHeight="1" x14ac:dyDescent="0.2">
      <c r="A14" s="538" t="s">
        <v>247</v>
      </c>
      <c r="B14" s="539"/>
      <c r="C14" s="539"/>
      <c r="D14" s="539"/>
      <c r="E14" s="539"/>
      <c r="F14" s="539"/>
      <c r="G14" s="539"/>
      <c r="H14" s="540"/>
      <c r="I14" s="513"/>
      <c r="J14" s="513"/>
      <c r="K14" s="513"/>
      <c r="L14" s="514"/>
      <c r="M14" s="65"/>
      <c r="N14" s="508" t="s">
        <v>248</v>
      </c>
      <c r="O14" s="509"/>
      <c r="P14" s="509"/>
      <c r="Q14" s="509"/>
      <c r="R14" s="509"/>
      <c r="S14" s="509"/>
      <c r="T14" s="510"/>
      <c r="U14" s="512"/>
      <c r="V14" s="513"/>
      <c r="W14" s="513"/>
      <c r="X14" s="514"/>
      <c r="Y14" s="26"/>
      <c r="Z14" s="26"/>
      <c r="AA14" s="29"/>
      <c r="AB14" s="497"/>
      <c r="AC14" s="498"/>
      <c r="AD14" s="498"/>
      <c r="AE14" s="498"/>
      <c r="AF14" s="498"/>
      <c r="AG14" s="499"/>
      <c r="AH14" s="29"/>
      <c r="AI14" s="28"/>
      <c r="AJ14" s="28"/>
      <c r="AK14" s="29"/>
      <c r="AL14" s="29"/>
      <c r="AM14" s="206"/>
      <c r="AN14" s="207"/>
    </row>
    <row r="15" spans="1:40" s="5" customFormat="1" ht="19.149999999999999" customHeight="1" x14ac:dyDescent="0.2">
      <c r="A15" s="535" t="s">
        <v>249</v>
      </c>
      <c r="B15" s="536"/>
      <c r="C15" s="536"/>
      <c r="D15" s="536"/>
      <c r="E15" s="536"/>
      <c r="F15" s="536"/>
      <c r="G15" s="536"/>
      <c r="H15" s="537"/>
      <c r="I15" s="516"/>
      <c r="J15" s="516"/>
      <c r="K15" s="516"/>
      <c r="L15" s="517"/>
      <c r="M15" s="65"/>
      <c r="N15" s="505" t="s">
        <v>250</v>
      </c>
      <c r="O15" s="506"/>
      <c r="P15" s="506"/>
      <c r="Q15" s="506"/>
      <c r="R15" s="506"/>
      <c r="S15" s="506"/>
      <c r="T15" s="507"/>
      <c r="U15" s="515"/>
      <c r="V15" s="516"/>
      <c r="W15" s="516"/>
      <c r="X15" s="517"/>
      <c r="Y15" s="26"/>
      <c r="Z15" s="25"/>
      <c r="AA15" s="29"/>
      <c r="AB15" s="497"/>
      <c r="AC15" s="498"/>
      <c r="AD15" s="498"/>
      <c r="AE15" s="498"/>
      <c r="AF15" s="498"/>
      <c r="AG15" s="499"/>
      <c r="AH15" s="29"/>
      <c r="AI15" s="28"/>
      <c r="AJ15" s="28"/>
      <c r="AK15" s="29"/>
      <c r="AL15" s="29"/>
      <c r="AM15" s="206"/>
      <c r="AN15" s="207"/>
    </row>
    <row r="16" spans="1:40" s="5" customFormat="1" ht="19.149999999999999" customHeight="1" x14ac:dyDescent="0.2">
      <c r="A16" s="535" t="s">
        <v>254</v>
      </c>
      <c r="B16" s="536"/>
      <c r="C16" s="536"/>
      <c r="D16" s="536"/>
      <c r="E16" s="536"/>
      <c r="F16" s="536"/>
      <c r="G16" s="536"/>
      <c r="H16" s="537"/>
      <c r="I16" s="516"/>
      <c r="J16" s="516"/>
      <c r="K16" s="516"/>
      <c r="L16" s="517"/>
      <c r="M16" s="65"/>
      <c r="N16" s="505" t="s">
        <v>251</v>
      </c>
      <c r="O16" s="506"/>
      <c r="P16" s="506"/>
      <c r="Q16" s="506"/>
      <c r="R16" s="506"/>
      <c r="S16" s="506"/>
      <c r="T16" s="507"/>
      <c r="U16" s="515"/>
      <c r="V16" s="516"/>
      <c r="W16" s="516"/>
      <c r="X16" s="517"/>
      <c r="Y16" s="26"/>
      <c r="Z16" s="25"/>
      <c r="AA16" s="29"/>
      <c r="AB16" s="497"/>
      <c r="AC16" s="498"/>
      <c r="AD16" s="498"/>
      <c r="AE16" s="498"/>
      <c r="AF16" s="498"/>
      <c r="AG16" s="499"/>
      <c r="AH16" s="29"/>
      <c r="AI16" s="28"/>
      <c r="AJ16" s="28"/>
      <c r="AK16" s="29"/>
      <c r="AL16" s="29"/>
      <c r="AM16" s="520"/>
      <c r="AN16" s="520"/>
    </row>
    <row r="17" spans="1:40" s="5" customFormat="1" ht="25.15" customHeight="1" x14ac:dyDescent="0.2">
      <c r="A17" s="535" t="s">
        <v>253</v>
      </c>
      <c r="B17" s="536"/>
      <c r="C17" s="536"/>
      <c r="D17" s="536"/>
      <c r="E17" s="536"/>
      <c r="F17" s="536"/>
      <c r="G17" s="536"/>
      <c r="H17" s="537"/>
      <c r="I17" s="541"/>
      <c r="J17" s="541"/>
      <c r="K17" s="541"/>
      <c r="L17" s="542"/>
      <c r="M17" s="65"/>
      <c r="N17" s="502" t="s">
        <v>252</v>
      </c>
      <c r="O17" s="503"/>
      <c r="P17" s="503"/>
      <c r="Q17" s="503"/>
      <c r="R17" s="503"/>
      <c r="S17" s="503"/>
      <c r="T17" s="504"/>
      <c r="U17" s="543"/>
      <c r="V17" s="541"/>
      <c r="W17" s="541"/>
      <c r="X17" s="542"/>
      <c r="Y17" s="26"/>
      <c r="Z17" s="25"/>
      <c r="AA17" s="29"/>
      <c r="AB17" s="497"/>
      <c r="AC17" s="498"/>
      <c r="AD17" s="498"/>
      <c r="AE17" s="498"/>
      <c r="AF17" s="498"/>
      <c r="AG17" s="499"/>
      <c r="AH17" s="29"/>
      <c r="AI17" s="28"/>
      <c r="AJ17" s="28"/>
      <c r="AK17" s="29"/>
      <c r="AL17" s="29"/>
      <c r="AM17" s="206"/>
      <c r="AN17" s="207"/>
    </row>
    <row r="18" spans="1:40" s="5" customFormat="1" ht="10.9" customHeight="1" x14ac:dyDescent="0.2">
      <c r="A18" s="83"/>
      <c r="B18" s="83"/>
      <c r="C18" s="83"/>
      <c r="D18" s="83"/>
      <c r="E18" s="86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90"/>
      <c r="Q18" s="90"/>
      <c r="R18" s="90"/>
      <c r="S18" s="87"/>
      <c r="T18" s="87"/>
      <c r="U18" s="87"/>
      <c r="V18" s="87"/>
      <c r="W18" s="87"/>
      <c r="X18" s="87"/>
      <c r="Y18" s="73"/>
      <c r="Z18" s="25"/>
      <c r="AA18" s="28"/>
      <c r="AB18" s="29"/>
      <c r="AC18" s="29"/>
      <c r="AD18" s="29"/>
      <c r="AE18" s="29"/>
      <c r="AF18" s="29"/>
      <c r="AG18" s="29"/>
      <c r="AH18" s="28"/>
      <c r="AI18" s="28"/>
      <c r="AJ18" s="28"/>
      <c r="AK18" s="29"/>
      <c r="AL18" s="29"/>
    </row>
    <row r="19" spans="1:40" s="5" customFormat="1" ht="10.15" customHeight="1" x14ac:dyDescent="0.2">
      <c r="A19" s="518"/>
      <c r="B19" s="518"/>
      <c r="C19" s="518"/>
      <c r="D19" s="518"/>
      <c r="E19" s="518"/>
      <c r="F19" s="518"/>
      <c r="G19" s="518"/>
      <c r="H19" s="518"/>
      <c r="I19" s="518"/>
      <c r="J19" s="518"/>
      <c r="K19" s="518"/>
      <c r="L19" s="518"/>
      <c r="M19" s="518"/>
      <c r="N19" s="518"/>
      <c r="O19" s="518"/>
      <c r="P19" s="64"/>
      <c r="Q19" s="519"/>
      <c r="R19" s="519"/>
      <c r="S19" s="64"/>
      <c r="T19" s="519"/>
      <c r="U19" s="519"/>
      <c r="V19" s="64"/>
      <c r="W19" s="64"/>
      <c r="X19" s="519"/>
      <c r="Y19" s="519"/>
      <c r="Z19" s="25"/>
      <c r="AA19" s="28"/>
      <c r="AB19" s="29"/>
      <c r="AC19" s="29"/>
      <c r="AD19" s="29"/>
      <c r="AE19" s="29"/>
      <c r="AF19" s="29"/>
      <c r="AG19" s="29"/>
      <c r="AH19" s="28"/>
      <c r="AI19" s="28"/>
      <c r="AJ19" s="28"/>
      <c r="AK19" s="28"/>
      <c r="AL19" s="28"/>
    </row>
    <row r="20" spans="1:40" s="5" customFormat="1" ht="19.149999999999999" customHeight="1" x14ac:dyDescent="0.2">
      <c r="A20" s="92" t="s">
        <v>119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2" t="s">
        <v>139</v>
      </c>
      <c r="P20" s="27"/>
      <c r="Q20" s="91"/>
      <c r="R20" s="91"/>
      <c r="S20" s="91"/>
      <c r="T20" s="90"/>
      <c r="U20" s="90"/>
      <c r="V20" s="64"/>
      <c r="W20" s="64"/>
      <c r="X20" s="64"/>
      <c r="Y20" s="64"/>
      <c r="Z20" s="26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8"/>
      <c r="AL20" s="28"/>
    </row>
    <row r="21" spans="1:40" s="5" customFormat="1" ht="13.15" customHeight="1" x14ac:dyDescent="0.2">
      <c r="A21" s="85" t="s">
        <v>131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2"/>
      <c r="P21" s="27"/>
      <c r="Q21" s="91"/>
      <c r="R21" s="91"/>
      <c r="S21" s="91"/>
      <c r="T21" s="90"/>
      <c r="U21" s="90"/>
      <c r="V21" s="64"/>
      <c r="W21" s="64"/>
      <c r="X21" s="64"/>
      <c r="Y21" s="64"/>
      <c r="Z21" s="26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8"/>
      <c r="AL21" s="28"/>
    </row>
    <row r="22" spans="1:40" s="5" customFormat="1" ht="15" customHeight="1" x14ac:dyDescent="0.2">
      <c r="A22" s="85" t="s">
        <v>128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2"/>
      <c r="P22" s="27"/>
      <c r="Q22" s="91"/>
      <c r="R22" s="91"/>
      <c r="S22" s="91"/>
      <c r="T22" s="90"/>
      <c r="U22" s="90"/>
      <c r="V22" s="64"/>
      <c r="W22" s="64"/>
      <c r="X22" s="64"/>
      <c r="Y22" s="64"/>
      <c r="Z22" s="26"/>
      <c r="AA22" s="29"/>
      <c r="AB22" s="34" t="s">
        <v>260</v>
      </c>
      <c r="AC22" s="34"/>
      <c r="AD22" s="34"/>
      <c r="AE22" s="34"/>
      <c r="AF22" s="34"/>
      <c r="AG22" s="34"/>
      <c r="AH22" s="29"/>
      <c r="AI22" s="29"/>
      <c r="AJ22" s="29"/>
      <c r="AK22" s="200"/>
      <c r="AL22" s="201"/>
    </row>
    <row r="23" spans="1:40" s="5" customFormat="1" ht="15" customHeight="1" x14ac:dyDescent="0.2">
      <c r="A23" s="85"/>
      <c r="B23" s="91"/>
      <c r="C23" s="91"/>
      <c r="D23" s="91"/>
      <c r="E23" s="91"/>
      <c r="F23" s="91"/>
      <c r="G23" s="91"/>
      <c r="H23" s="500" t="s">
        <v>256</v>
      </c>
      <c r="I23" s="500"/>
      <c r="J23" s="500"/>
      <c r="K23" s="500"/>
      <c r="L23" s="323"/>
      <c r="M23" s="323"/>
      <c r="N23" s="323"/>
      <c r="O23" s="323"/>
      <c r="P23" s="323"/>
      <c r="Q23" s="323"/>
      <c r="R23" s="323"/>
      <c r="S23" s="85"/>
      <c r="T23" s="501" t="s">
        <v>255</v>
      </c>
      <c r="U23" s="501"/>
      <c r="V23" s="501"/>
      <c r="W23" s="501"/>
      <c r="X23" s="501"/>
      <c r="Y23" s="64"/>
      <c r="Z23" s="26"/>
      <c r="AA23" s="29"/>
      <c r="AB23" s="525"/>
      <c r="AC23" s="526"/>
      <c r="AD23" s="526"/>
      <c r="AE23" s="526"/>
      <c r="AF23" s="526"/>
      <c r="AG23" s="527"/>
      <c r="AH23" s="29"/>
      <c r="AI23" s="29"/>
      <c r="AJ23" s="29"/>
      <c r="AK23" s="200"/>
      <c r="AL23" s="201"/>
    </row>
    <row r="24" spans="1:40" s="5" customFormat="1" ht="8.65" customHeight="1" x14ac:dyDescent="0.2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2"/>
      <c r="P24" s="27"/>
      <c r="Q24" s="91"/>
      <c r="R24" s="91"/>
      <c r="S24" s="91"/>
      <c r="T24" s="90"/>
      <c r="U24" s="90"/>
      <c r="V24" s="64"/>
      <c r="W24" s="64"/>
      <c r="X24" s="64"/>
      <c r="Y24" s="64"/>
      <c r="Z24" s="26"/>
      <c r="AA24" s="29"/>
      <c r="AB24" s="528"/>
      <c r="AC24" s="529"/>
      <c r="AD24" s="529"/>
      <c r="AE24" s="529"/>
      <c r="AF24" s="529"/>
      <c r="AG24" s="530"/>
      <c r="AH24" s="29"/>
      <c r="AI24" s="29"/>
      <c r="AJ24" s="29"/>
      <c r="AK24" s="200"/>
      <c r="AL24" s="201"/>
    </row>
    <row r="25" spans="1:40" s="5" customFormat="1" ht="22.15" customHeight="1" x14ac:dyDescent="0.2">
      <c r="A25" s="492" t="s">
        <v>257</v>
      </c>
      <c r="B25" s="492"/>
      <c r="C25" s="492"/>
      <c r="D25" s="492"/>
      <c r="E25" s="492"/>
      <c r="F25" s="493"/>
      <c r="G25" s="494"/>
      <c r="H25" s="495"/>
      <c r="I25" s="495"/>
      <c r="J25" s="495"/>
      <c r="K25" s="495"/>
      <c r="L25" s="496"/>
      <c r="M25" s="26" t="s">
        <v>33</v>
      </c>
      <c r="N25" s="492" t="s">
        <v>257</v>
      </c>
      <c r="O25" s="492"/>
      <c r="P25" s="492"/>
      <c r="Q25" s="492"/>
      <c r="R25" s="493"/>
      <c r="S25" s="497"/>
      <c r="T25" s="498"/>
      <c r="U25" s="498"/>
      <c r="V25" s="498"/>
      <c r="W25" s="498"/>
      <c r="X25" s="499"/>
      <c r="Y25" s="26" t="s">
        <v>33</v>
      </c>
      <c r="Z25" s="26"/>
      <c r="AA25" s="29"/>
      <c r="AB25" s="525"/>
      <c r="AC25" s="526"/>
      <c r="AD25" s="526"/>
      <c r="AE25" s="526"/>
      <c r="AF25" s="526"/>
      <c r="AG25" s="527"/>
      <c r="AH25" s="29"/>
      <c r="AI25" s="29"/>
      <c r="AJ25" s="29"/>
      <c r="AK25" s="200"/>
      <c r="AL25" s="201"/>
    </row>
    <row r="26" spans="1:40" s="5" customFormat="1" ht="7.9" customHeight="1" x14ac:dyDescent="0.2">
      <c r="A26" s="91"/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2"/>
      <c r="P26" s="27"/>
      <c r="Q26" s="91"/>
      <c r="R26" s="91"/>
      <c r="S26" s="91"/>
      <c r="T26" s="90"/>
      <c r="U26" s="90"/>
      <c r="V26" s="64"/>
      <c r="W26" s="64"/>
      <c r="X26" s="64"/>
      <c r="Y26" s="64"/>
      <c r="Z26" s="26"/>
      <c r="AA26" s="29"/>
      <c r="AB26" s="528"/>
      <c r="AC26" s="529"/>
      <c r="AD26" s="529"/>
      <c r="AE26" s="529"/>
      <c r="AF26" s="529"/>
      <c r="AG26" s="530"/>
      <c r="AH26" s="29"/>
      <c r="AI26" s="29"/>
      <c r="AJ26" s="29"/>
      <c r="AK26" s="200"/>
      <c r="AL26" s="201"/>
    </row>
    <row r="27" spans="1:40" ht="23.45" customHeight="1" x14ac:dyDescent="0.25">
      <c r="A27" s="492" t="s">
        <v>258</v>
      </c>
      <c r="B27" s="492"/>
      <c r="C27" s="492"/>
      <c r="D27" s="492"/>
      <c r="E27" s="492"/>
      <c r="F27" s="493"/>
      <c r="G27" s="494"/>
      <c r="H27" s="495"/>
      <c r="I27" s="495"/>
      <c r="J27" s="495"/>
      <c r="K27" s="495"/>
      <c r="L27" s="496"/>
      <c r="M27" s="121" t="s">
        <v>32</v>
      </c>
      <c r="N27" s="492" t="s">
        <v>259</v>
      </c>
      <c r="O27" s="492"/>
      <c r="P27" s="492"/>
      <c r="Q27" s="492"/>
      <c r="R27" s="493"/>
      <c r="S27" s="497"/>
      <c r="T27" s="498"/>
      <c r="U27" s="498"/>
      <c r="V27" s="498"/>
      <c r="W27" s="498"/>
      <c r="X27" s="499"/>
      <c r="Y27" s="121" t="s">
        <v>32</v>
      </c>
      <c r="Z27" s="21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9"/>
      <c r="AL27" s="39"/>
    </row>
    <row r="28" spans="1:40" ht="12" customHeight="1" x14ac:dyDescent="0.25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21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40" ht="12" customHeight="1" x14ac:dyDescent="0.25">
      <c r="A29" s="94" t="s">
        <v>111</v>
      </c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  <c r="R29" s="96"/>
      <c r="S29" s="96"/>
      <c r="T29" s="96"/>
      <c r="U29" s="98"/>
      <c r="V29" s="98"/>
      <c r="W29" s="98"/>
      <c r="X29" s="98"/>
      <c r="Y29" s="98"/>
      <c r="Z29" s="21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40" ht="12" customHeight="1" x14ac:dyDescent="0.25">
      <c r="A30" s="85" t="s">
        <v>128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  <c r="R30" s="96"/>
      <c r="S30" s="96"/>
      <c r="T30" s="96"/>
      <c r="U30" s="98"/>
      <c r="V30" s="98"/>
      <c r="W30" s="98"/>
      <c r="X30" s="98"/>
      <c r="Y30" s="98"/>
      <c r="Z30" s="21"/>
      <c r="AA30" s="32"/>
      <c r="AB30" s="523" t="s">
        <v>260</v>
      </c>
      <c r="AC30" s="523"/>
      <c r="AD30" s="523"/>
      <c r="AE30" s="523"/>
      <c r="AF30" s="523"/>
      <c r="AG30" s="523"/>
      <c r="AH30" s="32"/>
      <c r="AI30" s="32"/>
      <c r="AJ30" s="32"/>
      <c r="AK30" s="32"/>
      <c r="AL30" s="32"/>
    </row>
    <row r="31" spans="1:40" ht="10.9" customHeight="1" x14ac:dyDescent="0.25">
      <c r="A31" s="63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  <c r="R31" s="96"/>
      <c r="S31" s="96"/>
      <c r="T31" s="96"/>
      <c r="U31" s="98"/>
      <c r="V31" s="98"/>
      <c r="W31" s="98"/>
      <c r="X31" s="98"/>
      <c r="Y31" s="98"/>
      <c r="Z31" s="21"/>
      <c r="AA31" s="32"/>
      <c r="AB31" s="524"/>
      <c r="AC31" s="524"/>
      <c r="AD31" s="524"/>
      <c r="AE31" s="524"/>
      <c r="AF31" s="524"/>
      <c r="AG31" s="524"/>
      <c r="AH31" s="32"/>
      <c r="AI31" s="32"/>
      <c r="AJ31" s="32"/>
      <c r="AK31" s="32"/>
      <c r="AL31" s="32"/>
    </row>
    <row r="32" spans="1:40" ht="19.149999999999999" customHeight="1" x14ac:dyDescent="0.25">
      <c r="A32" s="99"/>
      <c r="B32" s="459"/>
      <c r="C32" s="461"/>
      <c r="D32" s="100"/>
      <c r="E32" s="408" t="s">
        <v>196</v>
      </c>
      <c r="F32" s="408"/>
      <c r="G32" s="408"/>
      <c r="H32" s="408"/>
      <c r="I32" s="408"/>
      <c r="J32" s="408"/>
      <c r="K32" s="408"/>
      <c r="L32" s="408"/>
      <c r="M32" s="408"/>
      <c r="N32" s="408"/>
      <c r="O32" s="408"/>
      <c r="P32" s="408"/>
      <c r="Q32" s="408"/>
      <c r="R32" s="408"/>
      <c r="S32" s="408"/>
      <c r="T32" s="408"/>
      <c r="U32" s="408"/>
      <c r="V32" s="408"/>
      <c r="W32" s="408"/>
      <c r="X32" s="100"/>
      <c r="Y32" s="100"/>
      <c r="Z32" s="21"/>
      <c r="AA32" s="32"/>
      <c r="AB32" s="525"/>
      <c r="AC32" s="526"/>
      <c r="AD32" s="526"/>
      <c r="AE32" s="526"/>
      <c r="AF32" s="526"/>
      <c r="AG32" s="527"/>
      <c r="AH32" s="32"/>
      <c r="AI32" s="32"/>
      <c r="AJ32" s="32"/>
      <c r="AK32" s="32"/>
      <c r="AL32" s="32"/>
    </row>
    <row r="33" spans="1:38" ht="19.149999999999999" customHeight="1" x14ac:dyDescent="0.25">
      <c r="A33" s="99"/>
      <c r="B33" s="101"/>
      <c r="C33" s="101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21"/>
      <c r="AA33" s="32"/>
      <c r="AB33" s="528"/>
      <c r="AC33" s="529"/>
      <c r="AD33" s="529"/>
      <c r="AE33" s="529"/>
      <c r="AF33" s="529"/>
      <c r="AG33" s="530"/>
      <c r="AH33" s="32"/>
      <c r="AI33" s="32"/>
      <c r="AJ33" s="32"/>
      <c r="AK33" s="32"/>
      <c r="AL33" s="32"/>
    </row>
    <row r="34" spans="1:38" ht="24" customHeight="1" x14ac:dyDescent="0.25">
      <c r="A34" s="99"/>
      <c r="B34" s="459"/>
      <c r="C34" s="461"/>
      <c r="D34" s="100"/>
      <c r="E34" s="408" t="s">
        <v>197</v>
      </c>
      <c r="F34" s="408"/>
      <c r="G34" s="408"/>
      <c r="H34" s="408"/>
      <c r="I34" s="408"/>
      <c r="J34" s="408"/>
      <c r="K34" s="408"/>
      <c r="L34" s="408"/>
      <c r="M34" s="408"/>
      <c r="N34" s="408"/>
      <c r="O34" s="408"/>
      <c r="P34" s="408"/>
      <c r="Q34" s="408"/>
      <c r="R34" s="408"/>
      <c r="S34" s="408"/>
      <c r="T34" s="408"/>
      <c r="U34" s="408"/>
      <c r="V34" s="408"/>
      <c r="W34" s="408"/>
      <c r="X34" s="100"/>
      <c r="Y34" s="100"/>
      <c r="Z34" s="21"/>
      <c r="AA34" s="32"/>
      <c r="AB34" s="525"/>
      <c r="AC34" s="526"/>
      <c r="AD34" s="526"/>
      <c r="AE34" s="526"/>
      <c r="AF34" s="526"/>
      <c r="AG34" s="527"/>
      <c r="AH34" s="32"/>
      <c r="AI34" s="32"/>
      <c r="AJ34" s="32"/>
      <c r="AK34" s="32"/>
      <c r="AL34" s="32"/>
    </row>
    <row r="35" spans="1:38" ht="14.45" customHeight="1" x14ac:dyDescent="0.25">
      <c r="A35" s="99"/>
      <c r="B35" s="101"/>
      <c r="C35" s="101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21"/>
      <c r="AA35" s="32"/>
      <c r="AB35" s="528"/>
      <c r="AC35" s="529"/>
      <c r="AD35" s="529"/>
      <c r="AE35" s="529"/>
      <c r="AF35" s="529"/>
      <c r="AG35" s="530"/>
      <c r="AH35" s="32"/>
      <c r="AI35" s="32"/>
      <c r="AJ35" s="32"/>
      <c r="AK35" s="32"/>
      <c r="AL35" s="32"/>
    </row>
    <row r="36" spans="1:38" ht="24" customHeight="1" x14ac:dyDescent="0.25">
      <c r="A36" s="99"/>
      <c r="B36" s="459"/>
      <c r="C36" s="461"/>
      <c r="D36" s="100"/>
      <c r="E36" s="534" t="s">
        <v>198</v>
      </c>
      <c r="F36" s="534"/>
      <c r="G36" s="534"/>
      <c r="H36" s="534"/>
      <c r="I36" s="534"/>
      <c r="J36" s="534"/>
      <c r="K36" s="534"/>
      <c r="L36" s="534"/>
      <c r="M36" s="534"/>
      <c r="N36" s="534"/>
      <c r="O36" s="534"/>
      <c r="P36" s="534"/>
      <c r="Q36" s="534"/>
      <c r="R36" s="534"/>
      <c r="S36" s="534"/>
      <c r="T36" s="534"/>
      <c r="U36" s="534"/>
      <c r="V36" s="534"/>
      <c r="W36" s="534"/>
      <c r="X36" s="102"/>
      <c r="Y36" s="102"/>
      <c r="Z36" s="21"/>
      <c r="AA36" s="32"/>
      <c r="AB36" s="525"/>
      <c r="AC36" s="526"/>
      <c r="AD36" s="526"/>
      <c r="AE36" s="526"/>
      <c r="AF36" s="526"/>
      <c r="AG36" s="527"/>
      <c r="AH36" s="32"/>
      <c r="AI36" s="32"/>
      <c r="AJ36" s="32"/>
      <c r="AK36" s="32"/>
      <c r="AL36" s="32"/>
    </row>
    <row r="37" spans="1:38" ht="9.6" customHeight="1" x14ac:dyDescent="0.25">
      <c r="A37" s="99"/>
      <c r="B37" s="101"/>
      <c r="C37" s="101"/>
      <c r="D37" s="100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21"/>
      <c r="AA37" s="32"/>
      <c r="AB37" s="528"/>
      <c r="AC37" s="529"/>
      <c r="AD37" s="529"/>
      <c r="AE37" s="529"/>
      <c r="AF37" s="529"/>
      <c r="AG37" s="530"/>
      <c r="AH37" s="32"/>
      <c r="AI37" s="32"/>
      <c r="AJ37" s="32"/>
      <c r="AK37" s="32"/>
      <c r="AL37" s="32"/>
    </row>
    <row r="38" spans="1:38" ht="14.25" customHeight="1" x14ac:dyDescent="0.25">
      <c r="A38" s="85" t="s">
        <v>128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37" t="s">
        <v>45</v>
      </c>
      <c r="V38" s="37"/>
      <c r="W38" s="104" t="s">
        <v>58</v>
      </c>
      <c r="X38" s="21"/>
      <c r="Y38" s="21"/>
      <c r="Z38" s="21"/>
      <c r="AA38" s="32"/>
      <c r="AB38" s="525"/>
      <c r="AC38" s="526"/>
      <c r="AD38" s="526"/>
      <c r="AE38" s="526"/>
      <c r="AF38" s="526"/>
      <c r="AG38" s="527"/>
      <c r="AH38" s="32"/>
      <c r="AI38" s="32"/>
      <c r="AJ38" s="32"/>
      <c r="AK38" s="32"/>
      <c r="AL38" s="32"/>
    </row>
    <row r="39" spans="1:38" ht="14.25" customHeight="1" x14ac:dyDescent="0.25">
      <c r="A39" s="22" t="s">
        <v>271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105"/>
      <c r="P39" s="24"/>
      <c r="Q39" s="24"/>
      <c r="R39" s="24"/>
      <c r="S39" s="24"/>
      <c r="T39" s="21"/>
      <c r="U39" s="521"/>
      <c r="V39" s="522"/>
      <c r="W39" s="521"/>
      <c r="X39" s="522"/>
      <c r="Y39" s="37"/>
      <c r="Z39" s="21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1:38" ht="14.25" customHeight="1" x14ac:dyDescent="0.25">
      <c r="A40" s="106"/>
      <c r="B40" s="19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21"/>
      <c r="U40" s="37" t="s">
        <v>45</v>
      </c>
      <c r="V40" s="37"/>
      <c r="W40" s="104" t="s">
        <v>58</v>
      </c>
      <c r="X40" s="21"/>
      <c r="Y40" s="19"/>
      <c r="Z40" s="21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1:38" ht="14.25" customHeight="1" x14ac:dyDescent="0.25">
      <c r="A41" s="107" t="s">
        <v>272</v>
      </c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521"/>
      <c r="V41" s="522"/>
      <c r="W41" s="521"/>
      <c r="X41" s="522"/>
      <c r="Y41" s="19"/>
      <c r="Z41" s="21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1:38" ht="14.25" customHeight="1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21"/>
      <c r="U42" s="21"/>
      <c r="V42" s="21"/>
      <c r="W42" s="21"/>
      <c r="X42" s="21"/>
      <c r="Y42" s="19"/>
      <c r="Z42" s="21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1:38" ht="19.149999999999999" customHeight="1" x14ac:dyDescent="0.25">
      <c r="A43" s="85" t="s">
        <v>130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21"/>
      <c r="U43" s="21"/>
      <c r="V43" s="21"/>
      <c r="W43" s="21"/>
      <c r="X43" s="21"/>
      <c r="Y43" s="19"/>
      <c r="Z43" s="21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1:38" ht="27.4" customHeight="1" x14ac:dyDescent="0.25">
      <c r="A44" s="22" t="s">
        <v>63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531"/>
      <c r="P44" s="532"/>
      <c r="Q44" s="532"/>
      <c r="R44" s="532"/>
      <c r="S44" s="532"/>
      <c r="T44" s="532"/>
      <c r="U44" s="532"/>
      <c r="V44" s="532"/>
      <c r="W44" s="532"/>
      <c r="X44" s="533"/>
      <c r="Y44" s="20" t="s">
        <v>32</v>
      </c>
      <c r="Z44" s="21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1:38" ht="14.25" customHeight="1" x14ac:dyDescent="0.25">
      <c r="A45" s="22"/>
      <c r="B45" s="20"/>
      <c r="C45" s="21"/>
      <c r="D45" s="37"/>
      <c r="E45" s="37"/>
      <c r="F45" s="37"/>
      <c r="G45" s="37"/>
      <c r="H45" s="37"/>
      <c r="I45" s="37"/>
      <c r="J45" s="37"/>
      <c r="K45" s="108"/>
      <c r="L45" s="109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104"/>
      <c r="X45" s="110"/>
      <c r="Y45" s="20"/>
      <c r="Z45" s="21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1:38" ht="14.25" customHeight="1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31"/>
      <c r="AB46" s="31"/>
      <c r="AC46" s="31"/>
      <c r="AD46" s="31"/>
      <c r="AE46" s="31"/>
      <c r="AF46" s="31"/>
      <c r="AG46" s="31"/>
      <c r="AH46" s="31"/>
      <c r="AI46" s="32"/>
      <c r="AJ46" s="32"/>
      <c r="AK46" s="32"/>
      <c r="AL46" s="32"/>
    </row>
    <row r="47" spans="1:38" ht="14.25" customHeight="1" x14ac:dyDescent="0.2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2"/>
      <c r="AJ47" s="32"/>
      <c r="AK47" s="32"/>
      <c r="AL47" s="32"/>
    </row>
    <row r="48" spans="1:38" ht="14.25" customHeight="1" x14ac:dyDescent="0.2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2"/>
      <c r="AJ48" s="32"/>
      <c r="AK48" s="32"/>
      <c r="AL48" s="32"/>
    </row>
    <row r="49" spans="1:38" ht="14.25" customHeight="1" x14ac:dyDescent="0.2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2"/>
      <c r="AJ49" s="32"/>
      <c r="AK49" s="32"/>
      <c r="AL49" s="32"/>
    </row>
    <row r="50" spans="1:38" ht="14.25" customHeight="1" x14ac:dyDescent="0.2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2"/>
      <c r="AJ50" s="32"/>
      <c r="AK50" s="32"/>
      <c r="AL50" s="32"/>
    </row>
    <row r="51" spans="1:38" ht="14.25" customHeight="1" x14ac:dyDescent="0.2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2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2"/>
      <c r="AJ51" s="32"/>
      <c r="AK51" s="32"/>
      <c r="AL51" s="32"/>
    </row>
    <row r="52" spans="1:38" ht="14.25" customHeight="1" x14ac:dyDescent="0.2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2"/>
      <c r="AJ52" s="32"/>
      <c r="AK52" s="32"/>
      <c r="AL52" s="32"/>
    </row>
    <row r="53" spans="1:38" ht="14.25" customHeight="1" x14ac:dyDescent="0.2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2"/>
      <c r="AJ53" s="32"/>
      <c r="AK53" s="32"/>
      <c r="AL53" s="32"/>
    </row>
    <row r="54" spans="1:38" ht="14.25" customHeight="1" x14ac:dyDescent="0.2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2"/>
      <c r="AJ54" s="32"/>
      <c r="AK54" s="32"/>
      <c r="AL54" s="32"/>
    </row>
    <row r="55" spans="1:38" ht="14.25" customHeight="1" x14ac:dyDescent="0.2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2"/>
      <c r="AJ55" s="32"/>
      <c r="AK55" s="32"/>
      <c r="AL55" s="32"/>
    </row>
    <row r="56" spans="1:38" ht="14.25" customHeight="1" x14ac:dyDescent="0.2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2"/>
      <c r="AJ56" s="32"/>
      <c r="AK56" s="32"/>
      <c r="AL56" s="32"/>
    </row>
    <row r="57" spans="1:38" ht="14.25" customHeight="1" x14ac:dyDescent="0.2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2"/>
      <c r="AJ57" s="32"/>
      <c r="AK57" s="32"/>
      <c r="AL57" s="32"/>
    </row>
    <row r="58" spans="1:38" ht="14.25" customHeight="1" x14ac:dyDescent="0.25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2"/>
      <c r="AJ58" s="32"/>
      <c r="AK58" s="32"/>
      <c r="AL58" s="32"/>
    </row>
    <row r="59" spans="1:38" ht="14.25" customHeight="1" x14ac:dyDescent="0.25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2"/>
      <c r="AJ59" s="32"/>
      <c r="AK59" s="32"/>
      <c r="AL59" s="32"/>
    </row>
    <row r="60" spans="1:38" ht="14.25" customHeight="1" x14ac:dyDescent="0.2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2"/>
      <c r="AJ60" s="32"/>
      <c r="AK60" s="32"/>
      <c r="AL60" s="32"/>
    </row>
    <row r="61" spans="1:38" ht="14.25" customHeight="1" x14ac:dyDescent="0.2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2"/>
      <c r="AJ61" s="32"/>
      <c r="AK61" s="32"/>
      <c r="AL61" s="32"/>
    </row>
    <row r="62" spans="1:38" ht="14.25" customHeight="1" x14ac:dyDescent="0.2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2"/>
      <c r="AJ62" s="32"/>
      <c r="AK62" s="32"/>
      <c r="AL62" s="32"/>
    </row>
    <row r="63" spans="1:38" ht="14.25" customHeight="1" x14ac:dyDescent="0.2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2"/>
      <c r="AJ63" s="32"/>
      <c r="AK63" s="32"/>
      <c r="AL63" s="32"/>
    </row>
    <row r="64" spans="1:38" ht="14.25" customHeight="1" x14ac:dyDescent="0.2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2"/>
      <c r="AJ64" s="32"/>
      <c r="AK64" s="32"/>
      <c r="AL64" s="32"/>
    </row>
    <row r="65" spans="1:38" ht="14.2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2"/>
      <c r="AJ65" s="32"/>
      <c r="AK65" s="32"/>
      <c r="AL65" s="32"/>
    </row>
    <row r="66" spans="1:38" ht="14.25" customHeight="1" x14ac:dyDescent="0.2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1"/>
      <c r="AA66" s="1"/>
      <c r="AB66" s="1"/>
      <c r="AC66" s="1"/>
      <c r="AD66" s="1"/>
      <c r="AE66" s="1"/>
      <c r="AF66" s="1"/>
      <c r="AG66" s="1"/>
      <c r="AH66" s="1"/>
    </row>
    <row r="67" spans="1:38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8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8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8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8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8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8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8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8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8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8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8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8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8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25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customHeight="1" x14ac:dyDescent="0.25"/>
    <row r="947" spans="1:25" ht="15" customHeight="1" x14ac:dyDescent="0.25"/>
  </sheetData>
  <mergeCells count="66">
    <mergeCell ref="A12:O12"/>
    <mergeCell ref="Q12:X12"/>
    <mergeCell ref="A8:J8"/>
    <mergeCell ref="A9:J9"/>
    <mergeCell ref="A1:Y1"/>
    <mergeCell ref="A5:Y5"/>
    <mergeCell ref="A7:B7"/>
    <mergeCell ref="C7:L7"/>
    <mergeCell ref="M7:Y7"/>
    <mergeCell ref="J2:S2"/>
    <mergeCell ref="L9:O9"/>
    <mergeCell ref="A17:H17"/>
    <mergeCell ref="AB17:AG17"/>
    <mergeCell ref="A14:H14"/>
    <mergeCell ref="AB14:AG14"/>
    <mergeCell ref="A15:H15"/>
    <mergeCell ref="AB15:AG15"/>
    <mergeCell ref="A16:H16"/>
    <mergeCell ref="I14:L14"/>
    <mergeCell ref="I15:L15"/>
    <mergeCell ref="I16:L16"/>
    <mergeCell ref="I17:L17"/>
    <mergeCell ref="U17:X17"/>
    <mergeCell ref="U16:X16"/>
    <mergeCell ref="A27:F27"/>
    <mergeCell ref="G27:L27"/>
    <mergeCell ref="N27:R27"/>
    <mergeCell ref="S27:X27"/>
    <mergeCell ref="O44:X44"/>
    <mergeCell ref="B36:C36"/>
    <mergeCell ref="E36:W36"/>
    <mergeCell ref="W39:X39"/>
    <mergeCell ref="B32:C32"/>
    <mergeCell ref="E32:W32"/>
    <mergeCell ref="B34:C34"/>
    <mergeCell ref="E34:W34"/>
    <mergeCell ref="AM16:AN16"/>
    <mergeCell ref="U41:V41"/>
    <mergeCell ref="W41:X41"/>
    <mergeCell ref="AB30:AG31"/>
    <mergeCell ref="AB32:AG33"/>
    <mergeCell ref="U39:V39"/>
    <mergeCell ref="AB16:AG16"/>
    <mergeCell ref="AB25:AG26"/>
    <mergeCell ref="AB23:AG24"/>
    <mergeCell ref="T19:U19"/>
    <mergeCell ref="X19:Y19"/>
    <mergeCell ref="AB36:AG37"/>
    <mergeCell ref="AB38:AG38"/>
    <mergeCell ref="AB34:AG35"/>
    <mergeCell ref="E13:H13"/>
    <mergeCell ref="A25:F25"/>
    <mergeCell ref="G25:L25"/>
    <mergeCell ref="N25:R25"/>
    <mergeCell ref="S25:X25"/>
    <mergeCell ref="H23:K23"/>
    <mergeCell ref="T23:X23"/>
    <mergeCell ref="N17:T17"/>
    <mergeCell ref="N16:T16"/>
    <mergeCell ref="N15:T15"/>
    <mergeCell ref="N14:T14"/>
    <mergeCell ref="Q13:U13"/>
    <mergeCell ref="U14:X14"/>
    <mergeCell ref="U15:X15"/>
    <mergeCell ref="A19:O19"/>
    <mergeCell ref="Q19:R19"/>
  </mergeCells>
  <pageMargins left="0.70866141732283472" right="0.70866141732283472" top="0.74803149606299213" bottom="0.74803149606299213" header="0" footer="0"/>
  <pageSetup paperSize="9" scale="78" fitToHeight="0" orientation="portrait" r:id="rId1"/>
  <headerFooter>
    <oddHeader>&amp;L&amp;G</oddHeader>
    <oddFooter>&amp;Lverze šablony 1.0&amp;C&amp;P.</oddFooter>
    <firstHeader>&amp;L&amp;G</first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">
    <pageSetUpPr fitToPage="1"/>
  </sheetPr>
  <dimension ref="A1:BC993"/>
  <sheetViews>
    <sheetView zoomScaleNormal="100" zoomScaleSheetLayoutView="80" workbookViewId="0">
      <selection activeCell="B17" sqref="B17:I17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1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189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156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dsfWVMvEl6OvlrHrzDfdjbic9aGyifbf8KWfsYXQUvxv6d6BHQF/0QCFACeIU9QCZv4zgIOgGA7kkgrIaw7Ntw==" saltValue="kQf4l8MedyFFuKDBbgtIfA==" spinCount="100000" sheet="1" objects="1" scenarios="1"/>
  <mergeCells count="259">
    <mergeCell ref="C80:D80"/>
    <mergeCell ref="F70:X70"/>
    <mergeCell ref="F72:X72"/>
    <mergeCell ref="V83:W83"/>
    <mergeCell ref="V86:W86"/>
    <mergeCell ref="AC67:AH68"/>
    <mergeCell ref="AC69:AH70"/>
    <mergeCell ref="AC71:AH72"/>
    <mergeCell ref="AC73:AH74"/>
    <mergeCell ref="AC75:AH76"/>
    <mergeCell ref="AC77:AH80"/>
    <mergeCell ref="F80:X80"/>
    <mergeCell ref="X86:Y86"/>
    <mergeCell ref="C78:D78"/>
    <mergeCell ref="F78:X78"/>
    <mergeCell ref="U49:V49"/>
    <mergeCell ref="X49:Y49"/>
    <mergeCell ref="S50:T50"/>
    <mergeCell ref="X50:Y50"/>
    <mergeCell ref="G47:H47"/>
    <mergeCell ref="I47:J47"/>
    <mergeCell ref="G48:H48"/>
    <mergeCell ref="I48:J48"/>
    <mergeCell ref="L48:M48"/>
    <mergeCell ref="G49:H49"/>
    <mergeCell ref="I49:J49"/>
    <mergeCell ref="U50:V50"/>
    <mergeCell ref="F66:X66"/>
    <mergeCell ref="F68:X68"/>
    <mergeCell ref="F76:X76"/>
    <mergeCell ref="F74:X74"/>
    <mergeCell ref="AC65:AH66"/>
    <mergeCell ref="AC63:AH64"/>
    <mergeCell ref="AU57:AV57"/>
    <mergeCell ref="AU58:AV59"/>
    <mergeCell ref="AU60:AV60"/>
    <mergeCell ref="B57:G57"/>
    <mergeCell ref="C72:D72"/>
    <mergeCell ref="C74:D74"/>
    <mergeCell ref="C76:D76"/>
    <mergeCell ref="AC43:AH43"/>
    <mergeCell ref="AC44:AH44"/>
    <mergeCell ref="AC48:AH48"/>
    <mergeCell ref="AC49:AH49"/>
    <mergeCell ref="AC50:AH50"/>
    <mergeCell ref="G51:H51"/>
    <mergeCell ref="I51:J51"/>
    <mergeCell ref="L51:M51"/>
    <mergeCell ref="S51:T51"/>
    <mergeCell ref="S44:T44"/>
    <mergeCell ref="U44:V44"/>
    <mergeCell ref="X44:Y44"/>
    <mergeCell ref="L49:M49"/>
    <mergeCell ref="G50:H50"/>
    <mergeCell ref="I50:J50"/>
    <mergeCell ref="L50:M50"/>
    <mergeCell ref="S47:T47"/>
    <mergeCell ref="U47:V47"/>
    <mergeCell ref="S48:T48"/>
    <mergeCell ref="U48:V48"/>
    <mergeCell ref="X48:Y48"/>
    <mergeCell ref="S49:T49"/>
    <mergeCell ref="AC51:AH51"/>
    <mergeCell ref="AC46:AH47"/>
    <mergeCell ref="M27:N27"/>
    <mergeCell ref="O27:P27"/>
    <mergeCell ref="Q27:S27"/>
    <mergeCell ref="I28:J28"/>
    <mergeCell ref="K28:L28"/>
    <mergeCell ref="M28:N28"/>
    <mergeCell ref="O28:P28"/>
    <mergeCell ref="AC41:AH41"/>
    <mergeCell ref="AC42:AH42"/>
    <mergeCell ref="X31:Y31"/>
    <mergeCell ref="X32:Y32"/>
    <mergeCell ref="I30:J30"/>
    <mergeCell ref="K30:L30"/>
    <mergeCell ref="M30:N30"/>
    <mergeCell ref="O30:P30"/>
    <mergeCell ref="I31:J31"/>
    <mergeCell ref="K31:L31"/>
    <mergeCell ref="M31:N31"/>
    <mergeCell ref="O31:P31"/>
    <mergeCell ref="I32:J32"/>
    <mergeCell ref="V31:W31"/>
    <mergeCell ref="V32:W32"/>
    <mergeCell ref="S40:T40"/>
    <mergeCell ref="S41:T41"/>
    <mergeCell ref="S42:T42"/>
    <mergeCell ref="S43:T43"/>
    <mergeCell ref="U40:V40"/>
    <mergeCell ref="U41:V41"/>
    <mergeCell ref="U42:V42"/>
    <mergeCell ref="U43:V43"/>
    <mergeCell ref="X41:Y41"/>
    <mergeCell ref="X42:Y42"/>
    <mergeCell ref="X43:Y43"/>
    <mergeCell ref="AC31:AH31"/>
    <mergeCell ref="AC32:AH32"/>
    <mergeCell ref="AC15:AH15"/>
    <mergeCell ref="AC16:AH16"/>
    <mergeCell ref="AC17:AH17"/>
    <mergeCell ref="AC18:AH18"/>
    <mergeCell ref="AC19:AH19"/>
    <mergeCell ref="AC20:AH20"/>
    <mergeCell ref="AC22:AH22"/>
    <mergeCell ref="AC26:AH26"/>
    <mergeCell ref="AC27:AH27"/>
    <mergeCell ref="AC28:AH28"/>
    <mergeCell ref="AC29:AH29"/>
    <mergeCell ref="V27:W27"/>
    <mergeCell ref="V28:W28"/>
    <mergeCell ref="V29:W29"/>
    <mergeCell ref="V30:W30"/>
    <mergeCell ref="T27:U27"/>
    <mergeCell ref="AC30:AH30"/>
    <mergeCell ref="X27:Y27"/>
    <mergeCell ref="X28:Y28"/>
    <mergeCell ref="X29:Y29"/>
    <mergeCell ref="X30:Y30"/>
    <mergeCell ref="R15:Y15"/>
    <mergeCell ref="S16:T16"/>
    <mergeCell ref="V16:W16"/>
    <mergeCell ref="S19:T19"/>
    <mergeCell ref="V19:W19"/>
    <mergeCell ref="S18:W18"/>
    <mergeCell ref="B25:F25"/>
    <mergeCell ref="B26:F26"/>
    <mergeCell ref="G25:H26"/>
    <mergeCell ref="I25:J26"/>
    <mergeCell ref="K25:L26"/>
    <mergeCell ref="M25:N26"/>
    <mergeCell ref="O25:P26"/>
    <mergeCell ref="Q25:S26"/>
    <mergeCell ref="B24:R24"/>
    <mergeCell ref="V25:W26"/>
    <mergeCell ref="X25:Y26"/>
    <mergeCell ref="T25:U26"/>
    <mergeCell ref="B21:I21"/>
    <mergeCell ref="K21:P21"/>
    <mergeCell ref="M32:N32"/>
    <mergeCell ref="O32:P32"/>
    <mergeCell ref="Q28:S28"/>
    <mergeCell ref="T28:U28"/>
    <mergeCell ref="Q29:S29"/>
    <mergeCell ref="T29:U29"/>
    <mergeCell ref="Q30:S30"/>
    <mergeCell ref="T30:U30"/>
    <mergeCell ref="Q31:S31"/>
    <mergeCell ref="T31:U31"/>
    <mergeCell ref="Q32:S32"/>
    <mergeCell ref="T32:U32"/>
    <mergeCell ref="Y52:Z52"/>
    <mergeCell ref="U51:V51"/>
    <mergeCell ref="B52:P52"/>
    <mergeCell ref="R52:S52"/>
    <mergeCell ref="U52:V52"/>
    <mergeCell ref="H57:M57"/>
    <mergeCell ref="H61:M61"/>
    <mergeCell ref="T57:Y57"/>
    <mergeCell ref="H59:M59"/>
    <mergeCell ref="H60:M60"/>
    <mergeCell ref="T58:Y58"/>
    <mergeCell ref="G30:H30"/>
    <mergeCell ref="G31:H31"/>
    <mergeCell ref="G32:H32"/>
    <mergeCell ref="S17:T17"/>
    <mergeCell ref="V17:W17"/>
    <mergeCell ref="K22:P22"/>
    <mergeCell ref="K19:P19"/>
    <mergeCell ref="K20:P20"/>
    <mergeCell ref="B18:I18"/>
    <mergeCell ref="B19:I19"/>
    <mergeCell ref="B20:I20"/>
    <mergeCell ref="B22:I22"/>
    <mergeCell ref="S20:T20"/>
    <mergeCell ref="V20:W20"/>
    <mergeCell ref="S22:T22"/>
    <mergeCell ref="V22:W22"/>
    <mergeCell ref="K18:P18"/>
    <mergeCell ref="I29:J29"/>
    <mergeCell ref="K29:L29"/>
    <mergeCell ref="M29:N29"/>
    <mergeCell ref="O29:P29"/>
    <mergeCell ref="I27:J27"/>
    <mergeCell ref="K27:L27"/>
    <mergeCell ref="K32:L32"/>
    <mergeCell ref="P89:Y89"/>
    <mergeCell ref="T61:Y61"/>
    <mergeCell ref="T60:Y60"/>
    <mergeCell ref="C66:D66"/>
    <mergeCell ref="C68:D68"/>
    <mergeCell ref="C70:D70"/>
    <mergeCell ref="B1:Z1"/>
    <mergeCell ref="B7:C7"/>
    <mergeCell ref="D7:M7"/>
    <mergeCell ref="N7:Z7"/>
    <mergeCell ref="K16:P16"/>
    <mergeCell ref="K17:P17"/>
    <mergeCell ref="B8:Z8"/>
    <mergeCell ref="B9:Z9"/>
    <mergeCell ref="B10:Z10"/>
    <mergeCell ref="B11:Z11"/>
    <mergeCell ref="K15:P15"/>
    <mergeCell ref="B5:Z5"/>
    <mergeCell ref="B15:I15"/>
    <mergeCell ref="B16:I16"/>
    <mergeCell ref="B17:I17"/>
    <mergeCell ref="G27:H27"/>
    <mergeCell ref="G28:H28"/>
    <mergeCell ref="G29:H29"/>
    <mergeCell ref="AU55:AV56"/>
    <mergeCell ref="AN57:AO57"/>
    <mergeCell ref="AN58:AO58"/>
    <mergeCell ref="AN59:AO59"/>
    <mergeCell ref="AN60:AO60"/>
    <mergeCell ref="T59:Y59"/>
    <mergeCell ref="F81:Z81"/>
    <mergeCell ref="BB80:BC80"/>
    <mergeCell ref="X83:Y83"/>
    <mergeCell ref="AC57:AH57"/>
    <mergeCell ref="AC58:AH58"/>
    <mergeCell ref="AC59:AH59"/>
    <mergeCell ref="AC60:AH60"/>
    <mergeCell ref="AC61:AH61"/>
    <mergeCell ref="O57:S57"/>
    <mergeCell ref="H58:M58"/>
    <mergeCell ref="AW58:AW59"/>
    <mergeCell ref="AL55:AM56"/>
    <mergeCell ref="AL57:AM57"/>
    <mergeCell ref="AL58:AM58"/>
    <mergeCell ref="AL59:AM59"/>
    <mergeCell ref="AL60:AM60"/>
    <mergeCell ref="AR57:AT57"/>
    <mergeCell ref="AR55:AT56"/>
    <mergeCell ref="N38:O38"/>
    <mergeCell ref="O51:R51"/>
    <mergeCell ref="X51:Y51"/>
    <mergeCell ref="Q2:R2"/>
    <mergeCell ref="K2:P2"/>
    <mergeCell ref="AR58:AT59"/>
    <mergeCell ref="AR60:AT60"/>
    <mergeCell ref="AN55:AO56"/>
    <mergeCell ref="B14:P14"/>
    <mergeCell ref="R14:Y14"/>
    <mergeCell ref="P35:Q35"/>
    <mergeCell ref="R35:S35"/>
    <mergeCell ref="P36:Q36"/>
    <mergeCell ref="R36:S36"/>
    <mergeCell ref="U36:V36"/>
    <mergeCell ref="P37:Q37"/>
    <mergeCell ref="R37:S37"/>
    <mergeCell ref="P38:Q38"/>
    <mergeCell ref="R38:S38"/>
    <mergeCell ref="AC35:AH35"/>
    <mergeCell ref="AC36:AH36"/>
    <mergeCell ref="AC37:AH37"/>
    <mergeCell ref="AC38:AH38"/>
    <mergeCell ref="U38:V38"/>
  </mergeCells>
  <conditionalFormatting sqref="AU55">
    <cfRule type="cellIs" dxfId="50" priority="1" operator="lessThan">
      <formula>150000</formula>
    </cfRule>
  </conditionalFormatting>
  <conditionalFormatting sqref="AU57:AV57">
    <cfRule type="cellIs" dxfId="49" priority="3" operator="lessThan">
      <formula>150000</formula>
    </cfRule>
  </conditionalFormatting>
  <conditionalFormatting sqref="AU58:AV59">
    <cfRule type="cellIs" dxfId="48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C993"/>
  <sheetViews>
    <sheetView topLeftCell="A10" zoomScaleNormal="100" zoomScaleSheetLayoutView="90" workbookViewId="0">
      <selection activeCell="H39" sqref="H39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2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8BEQlyP19QCm6ihXzSbaze55vNIzjZcd0iE8ipWqRJUFyfsJNOqhaTorMmiU3QBT08B8qZFPI2vyQ9faxqAfGA==" saltValue="bgLH6rST8j3UCUGpGEk29Q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47" priority="1" operator="lessThan">
      <formula>150000</formula>
    </cfRule>
  </conditionalFormatting>
  <conditionalFormatting sqref="AU57:AV57">
    <cfRule type="cellIs" dxfId="46" priority="3" operator="lessThan">
      <formula>150000</formula>
    </cfRule>
  </conditionalFormatting>
  <conditionalFormatting sqref="AU58:AV59">
    <cfRule type="cellIs" dxfId="45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C993"/>
  <sheetViews>
    <sheetView topLeftCell="A52" zoomScaleNormal="100" zoomScaleSheetLayoutView="80" workbookViewId="0">
      <selection activeCell="B11" sqref="B11:Z11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3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SUiouNHcbzi8NDcajPtQh7qnaGKn4GuaNEu0HfGsNRflbX2VlRqWrRJMj3/cuyuFVM/NSdxYo+fo4cNBFIqrbg==" saltValue="iZpey0MQ9vktchE4xIP/7w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44" priority="1" operator="lessThan">
      <formula>150000</formula>
    </cfRule>
  </conditionalFormatting>
  <conditionalFormatting sqref="AU57:AV57">
    <cfRule type="cellIs" dxfId="43" priority="3" operator="lessThan">
      <formula>150000</formula>
    </cfRule>
  </conditionalFormatting>
  <conditionalFormatting sqref="AU58:AV59">
    <cfRule type="cellIs" dxfId="42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C993"/>
  <sheetViews>
    <sheetView zoomScaleNormal="100" workbookViewId="0">
      <selection activeCell="B11" sqref="B11:Z11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4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/YDU2k/jPNpjDnKmAMZsbBz+BtQl8bQipGfeSpnpsB+omVqqckGKCi2mzUIvlhOt0VKFj/dDum8R5dQtuSus1w==" saltValue="qgSO25uhY7MH/B0CnUVmxw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41" priority="1" operator="lessThan">
      <formula>150000</formula>
    </cfRule>
  </conditionalFormatting>
  <conditionalFormatting sqref="AU57:AV57">
    <cfRule type="cellIs" dxfId="40" priority="3" operator="lessThan">
      <formula>150000</formula>
    </cfRule>
  </conditionalFormatting>
  <conditionalFormatting sqref="AU58:AV59">
    <cfRule type="cellIs" dxfId="39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C993"/>
  <sheetViews>
    <sheetView zoomScaleNormal="100" workbookViewId="0">
      <selection activeCell="B11" sqref="B11:Z11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5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UzwpzzVYZojOwUDTPQgH8JugMCX6n4Go0kvKpsq88UObOmhHHJyKm2Bsa1oARt8a7UGVY9T7QhKT2WzZgRM0yg==" saltValue="Fd7l3yMPJR8V2ZlM7h0xbg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38" priority="1" operator="lessThan">
      <formula>150000</formula>
    </cfRule>
  </conditionalFormatting>
  <conditionalFormatting sqref="AU57:AV57">
    <cfRule type="cellIs" dxfId="37" priority="3" operator="lessThan">
      <formula>150000</formula>
    </cfRule>
  </conditionalFormatting>
  <conditionalFormatting sqref="AU58:AV59">
    <cfRule type="cellIs" dxfId="36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C993"/>
  <sheetViews>
    <sheetView zoomScaleNormal="100" workbookViewId="0">
      <selection activeCell="B11" sqref="B11:Z11"/>
    </sheetView>
  </sheetViews>
  <sheetFormatPr defaultColWidth="14.42578125" defaultRowHeight="15" x14ac:dyDescent="0.25"/>
  <cols>
    <col min="1" max="1" width="2" customWidth="1"/>
    <col min="2" max="3" width="3.7109375" customWidth="1"/>
    <col min="4" max="5" width="2" customWidth="1"/>
    <col min="6" max="6" width="3.7109375" customWidth="1"/>
    <col min="7" max="7" width="3.85546875" customWidth="1"/>
    <col min="8" max="8" width="4.85546875" customWidth="1"/>
    <col min="9" max="9" width="4.7109375" customWidth="1"/>
    <col min="10" max="10" width="3.7109375" customWidth="1"/>
    <col min="11" max="11" width="4.7109375" customWidth="1"/>
    <col min="12" max="12" width="5" customWidth="1"/>
    <col min="13" max="13" width="4.85546875" customWidth="1"/>
    <col min="14" max="14" width="3.7109375" customWidth="1"/>
    <col min="15" max="15" width="5.140625" customWidth="1"/>
    <col min="16" max="16" width="5.7109375" customWidth="1"/>
    <col min="17" max="17" width="3.140625" customWidth="1"/>
    <col min="18" max="18" width="4.5703125" customWidth="1"/>
    <col min="19" max="19" width="3.7109375" customWidth="1"/>
    <col min="20" max="20" width="6.28515625" customWidth="1"/>
    <col min="21" max="21" width="5.7109375" customWidth="1"/>
    <col min="22" max="22" width="5.28515625" customWidth="1"/>
    <col min="23" max="23" width="4.7109375" customWidth="1"/>
    <col min="24" max="24" width="5.42578125" customWidth="1"/>
    <col min="25" max="25" width="3.7109375" customWidth="1"/>
    <col min="26" max="26" width="4" customWidth="1"/>
    <col min="27" max="28" width="3.7109375" customWidth="1"/>
    <col min="29" max="29" width="15.42578125" customWidth="1"/>
    <col min="30" max="30" width="19.5703125" customWidth="1"/>
    <col min="31" max="31" width="18.7109375" customWidth="1"/>
    <col min="32" max="32" width="16.85546875" customWidth="1"/>
    <col min="33" max="33" width="14.5703125" customWidth="1"/>
    <col min="34" max="34" width="5.28515625" customWidth="1"/>
    <col min="35" max="35" width="3.7109375" customWidth="1"/>
    <col min="36" max="36" width="6" customWidth="1"/>
    <col min="37" max="37" width="3.28515625" customWidth="1"/>
    <col min="38" max="38" width="7.42578125" customWidth="1"/>
    <col min="39" max="39" width="9.85546875" customWidth="1"/>
    <col min="40" max="41" width="7.42578125" customWidth="1"/>
    <col min="42" max="42" width="8.28515625" customWidth="1"/>
    <col min="43" max="43" width="4.28515625" customWidth="1"/>
    <col min="44" max="44" width="6.42578125" customWidth="1"/>
    <col min="45" max="45" width="7.85546875" customWidth="1"/>
    <col min="46" max="46" width="4.7109375" customWidth="1"/>
  </cols>
  <sheetData>
    <row r="1" spans="1:55" ht="18.600000000000001" customHeight="1" x14ac:dyDescent="0.3">
      <c r="A1" s="21"/>
      <c r="B1" s="550" t="s">
        <v>265</v>
      </c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1"/>
      <c r="U1" s="551"/>
      <c r="V1" s="551"/>
      <c r="W1" s="551"/>
      <c r="X1" s="551"/>
      <c r="Y1" s="551"/>
      <c r="Z1" s="586"/>
      <c r="AA1" s="333"/>
      <c r="AB1" s="31"/>
      <c r="AC1" s="31"/>
      <c r="AD1" s="31"/>
      <c r="AE1" s="31"/>
      <c r="AF1" s="31"/>
      <c r="AG1" s="31"/>
      <c r="AH1" s="31"/>
      <c r="AI1" s="31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</row>
    <row r="2" spans="1:55" ht="18.600000000000001" customHeight="1" x14ac:dyDescent="0.3">
      <c r="A2" s="21"/>
      <c r="B2" s="44"/>
      <c r="C2" s="45"/>
      <c r="D2" s="45"/>
      <c r="E2" s="45"/>
      <c r="F2" s="45"/>
      <c r="G2" s="21"/>
      <c r="H2" s="21"/>
      <c r="I2" s="21"/>
      <c r="J2" s="120"/>
      <c r="K2" s="559" t="s">
        <v>140</v>
      </c>
      <c r="L2" s="559"/>
      <c r="M2" s="559"/>
      <c r="N2" s="559"/>
      <c r="O2" s="559"/>
      <c r="P2" s="559"/>
      <c r="Q2" s="559">
        <v>6</v>
      </c>
      <c r="R2" s="559"/>
      <c r="S2" s="120"/>
      <c r="T2" s="120"/>
      <c r="U2" s="120"/>
      <c r="V2" s="120"/>
      <c r="W2" s="45"/>
      <c r="X2" s="45"/>
      <c r="Y2" s="45"/>
      <c r="Z2" s="332"/>
      <c r="AA2" s="333"/>
      <c r="AB2" s="31"/>
      <c r="AC2" s="31"/>
      <c r="AD2" s="31"/>
      <c r="AE2" s="31"/>
      <c r="AF2" s="31"/>
      <c r="AG2" s="31"/>
      <c r="AH2" s="31"/>
      <c r="AI2" s="31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</row>
    <row r="3" spans="1:55" ht="6.4" customHeight="1" x14ac:dyDescent="0.25">
      <c r="A3" s="21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333"/>
      <c r="AA3" s="333"/>
      <c r="AB3" s="31"/>
      <c r="AC3" s="31"/>
      <c r="AD3" s="31"/>
      <c r="AE3" s="31"/>
      <c r="AF3" s="31"/>
      <c r="AG3" s="31"/>
      <c r="AH3" s="31"/>
      <c r="AI3" s="31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</row>
    <row r="4" spans="1:55" ht="15.4" customHeight="1" thickBot="1" x14ac:dyDescent="0.3">
      <c r="A4" s="21"/>
      <c r="B4" s="25" t="s">
        <v>10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2"/>
      <c r="Q4" s="20"/>
      <c r="R4" s="20"/>
      <c r="S4" s="20"/>
      <c r="T4" s="20"/>
      <c r="U4" s="20"/>
      <c r="V4" s="20"/>
      <c r="W4" s="20"/>
      <c r="X4" s="20"/>
      <c r="Y4" s="20"/>
      <c r="Z4" s="24"/>
      <c r="AA4" s="24"/>
      <c r="AB4" s="33"/>
      <c r="AC4" s="33"/>
      <c r="AD4" s="33"/>
      <c r="AE4" s="33"/>
      <c r="AF4" s="33"/>
      <c r="AG4" s="33"/>
      <c r="AH4" s="33"/>
      <c r="AI4" s="33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</row>
    <row r="5" spans="1:55" ht="23.65" customHeight="1" thickTop="1" thickBot="1" x14ac:dyDescent="0.3">
      <c r="A5" s="21"/>
      <c r="B5" s="552"/>
      <c r="C5" s="553"/>
      <c r="D5" s="553"/>
      <c r="E5" s="553"/>
      <c r="F5" s="553"/>
      <c r="G5" s="553"/>
      <c r="H5" s="553"/>
      <c r="I5" s="553"/>
      <c r="J5" s="553"/>
      <c r="K5" s="553"/>
      <c r="L5" s="553"/>
      <c r="M5" s="553"/>
      <c r="N5" s="553"/>
      <c r="O5" s="553"/>
      <c r="P5" s="553"/>
      <c r="Q5" s="553"/>
      <c r="R5" s="553"/>
      <c r="S5" s="553"/>
      <c r="T5" s="553"/>
      <c r="U5" s="553"/>
      <c r="V5" s="553"/>
      <c r="W5" s="553"/>
      <c r="X5" s="553"/>
      <c r="Y5" s="553"/>
      <c r="Z5" s="554"/>
      <c r="AA5" s="333"/>
      <c r="AB5" s="31"/>
      <c r="AC5" s="31"/>
      <c r="AD5" s="31"/>
      <c r="AE5" s="31"/>
      <c r="AF5" s="31"/>
      <c r="AG5" s="31"/>
      <c r="AH5" s="31"/>
      <c r="AI5" s="31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</row>
    <row r="6" spans="1:55" ht="15" customHeight="1" thickTop="1" x14ac:dyDescent="0.25">
      <c r="A6" s="21"/>
      <c r="B6" s="46" t="s">
        <v>1</v>
      </c>
      <c r="C6" s="20"/>
      <c r="D6" s="46" t="s">
        <v>2</v>
      </c>
      <c r="E6" s="46"/>
      <c r="F6" s="47"/>
      <c r="G6" s="47"/>
      <c r="H6" s="47"/>
      <c r="I6" s="47"/>
      <c r="J6" s="47"/>
      <c r="K6" s="47"/>
      <c r="L6" s="48"/>
      <c r="M6" s="35"/>
      <c r="N6" s="46" t="s">
        <v>3</v>
      </c>
      <c r="O6" s="48"/>
      <c r="P6" s="48"/>
      <c r="Q6" s="48"/>
      <c r="R6" s="48"/>
      <c r="S6" s="49"/>
      <c r="T6" s="50"/>
      <c r="U6" s="35"/>
      <c r="V6" s="35"/>
      <c r="W6" s="35"/>
      <c r="X6" s="35"/>
      <c r="Y6" s="35"/>
      <c r="Z6" s="334"/>
      <c r="AA6" s="333"/>
      <c r="AB6" s="31"/>
      <c r="AC6" s="31"/>
      <c r="AD6" s="31"/>
      <c r="AE6" s="31"/>
      <c r="AF6" s="31"/>
      <c r="AG6" s="31"/>
      <c r="AH6" s="31"/>
      <c r="AI6" s="31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</row>
    <row r="7" spans="1:55" ht="22.5" customHeight="1" x14ac:dyDescent="0.25">
      <c r="A7" s="21"/>
      <c r="B7" s="555"/>
      <c r="C7" s="556"/>
      <c r="D7" s="555"/>
      <c r="E7" s="556"/>
      <c r="F7" s="557"/>
      <c r="G7" s="557"/>
      <c r="H7" s="557"/>
      <c r="I7" s="557"/>
      <c r="J7" s="557"/>
      <c r="K7" s="557"/>
      <c r="L7" s="557"/>
      <c r="M7" s="558"/>
      <c r="N7" s="555"/>
      <c r="O7" s="557"/>
      <c r="P7" s="557"/>
      <c r="Q7" s="557"/>
      <c r="R7" s="557"/>
      <c r="S7" s="557"/>
      <c r="T7" s="557"/>
      <c r="U7" s="557"/>
      <c r="V7" s="557"/>
      <c r="W7" s="557"/>
      <c r="X7" s="557"/>
      <c r="Y7" s="557"/>
      <c r="Z7" s="558"/>
      <c r="AA7" s="333"/>
      <c r="AB7" s="31"/>
      <c r="AC7" s="31"/>
      <c r="AD7" s="31"/>
      <c r="AE7" s="31"/>
      <c r="AF7" s="31"/>
      <c r="AG7" s="31"/>
      <c r="AH7" s="31"/>
      <c r="AI7" s="31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</row>
    <row r="8" spans="1:55" ht="18" customHeight="1" x14ac:dyDescent="0.25">
      <c r="A8" s="21"/>
      <c r="B8" s="589" t="s">
        <v>11</v>
      </c>
      <c r="C8" s="590"/>
      <c r="D8" s="590"/>
      <c r="E8" s="590"/>
      <c r="F8" s="590"/>
      <c r="G8" s="590"/>
      <c r="H8" s="590"/>
      <c r="I8" s="590"/>
      <c r="J8" s="590"/>
      <c r="K8" s="590"/>
      <c r="L8" s="590"/>
      <c r="M8" s="590"/>
      <c r="N8" s="590"/>
      <c r="O8" s="590"/>
      <c r="P8" s="590"/>
      <c r="Q8" s="590"/>
      <c r="R8" s="590"/>
      <c r="S8" s="590"/>
      <c r="T8" s="590"/>
      <c r="U8" s="590"/>
      <c r="V8" s="590"/>
      <c r="W8" s="590"/>
      <c r="X8" s="590"/>
      <c r="Y8" s="590"/>
      <c r="Z8" s="591"/>
      <c r="AA8" s="333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ht="21" customHeight="1" x14ac:dyDescent="0.25">
      <c r="A9" s="21"/>
      <c r="B9" s="548"/>
      <c r="C9" s="549"/>
      <c r="D9" s="549"/>
      <c r="E9" s="549"/>
      <c r="F9" s="549"/>
      <c r="G9" s="549"/>
      <c r="H9" s="549"/>
      <c r="I9" s="549"/>
      <c r="J9" s="549"/>
      <c r="K9" s="549"/>
      <c r="L9" s="549"/>
      <c r="M9" s="549"/>
      <c r="N9" s="549"/>
      <c r="O9" s="549"/>
      <c r="P9" s="549"/>
      <c r="Q9" s="549"/>
      <c r="R9" s="549"/>
      <c r="S9" s="549"/>
      <c r="T9" s="549"/>
      <c r="U9" s="549"/>
      <c r="V9" s="549"/>
      <c r="W9" s="549"/>
      <c r="X9" s="549"/>
      <c r="Y9" s="549"/>
      <c r="Z9" s="592"/>
      <c r="AA9" s="333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</row>
    <row r="10" spans="1:55" ht="19.5" customHeight="1" x14ac:dyDescent="0.25">
      <c r="A10" s="21"/>
      <c r="B10" s="589" t="s">
        <v>15</v>
      </c>
      <c r="C10" s="590"/>
      <c r="D10" s="590"/>
      <c r="E10" s="590"/>
      <c r="F10" s="590"/>
      <c r="G10" s="590"/>
      <c r="H10" s="590"/>
      <c r="I10" s="590"/>
      <c r="J10" s="590"/>
      <c r="K10" s="590"/>
      <c r="L10" s="590"/>
      <c r="M10" s="590"/>
      <c r="N10" s="590"/>
      <c r="O10" s="590"/>
      <c r="P10" s="590"/>
      <c r="Q10" s="590"/>
      <c r="R10" s="590"/>
      <c r="S10" s="590"/>
      <c r="T10" s="590"/>
      <c r="U10" s="590"/>
      <c r="V10" s="590"/>
      <c r="W10" s="590"/>
      <c r="X10" s="590"/>
      <c r="Y10" s="590"/>
      <c r="Z10" s="591"/>
      <c r="AA10" s="336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</row>
    <row r="11" spans="1:55" ht="26.1" customHeight="1" x14ac:dyDescent="0.25">
      <c r="A11" s="21"/>
      <c r="B11" s="548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7"/>
      <c r="X11" s="557"/>
      <c r="Y11" s="557"/>
      <c r="Z11" s="558"/>
      <c r="AA11" s="336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5" ht="7.9" customHeight="1" thickBot="1" x14ac:dyDescent="0.3">
      <c r="A12" s="21"/>
      <c r="B12" s="5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333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</row>
    <row r="13" spans="1:55" ht="19.149999999999999" customHeight="1" thickBot="1" x14ac:dyDescent="0.3">
      <c r="A13" s="21"/>
      <c r="B13" s="53" t="s">
        <v>14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5"/>
      <c r="AA13" s="333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</row>
    <row r="14" spans="1:55" ht="24.4" customHeight="1" x14ac:dyDescent="0.25">
      <c r="A14" s="21"/>
      <c r="B14" s="544" t="s">
        <v>93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114"/>
      <c r="R14" s="572" t="s">
        <v>128</v>
      </c>
      <c r="S14" s="572"/>
      <c r="T14" s="572"/>
      <c r="U14" s="572"/>
      <c r="V14" s="572"/>
      <c r="W14" s="572"/>
      <c r="X14" s="572"/>
      <c r="Y14" s="572"/>
      <c r="Z14" s="23"/>
      <c r="AA14" s="333"/>
      <c r="AB14" s="31"/>
      <c r="AC14" s="34" t="s">
        <v>260</v>
      </c>
      <c r="AD14" s="34"/>
      <c r="AE14" s="34"/>
      <c r="AF14" s="34"/>
      <c r="AG14" s="34"/>
      <c r="AH14" s="34"/>
      <c r="AI14" s="31"/>
      <c r="AJ14" s="31"/>
      <c r="AK14" s="31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</row>
    <row r="15" spans="1:55" s="5" customFormat="1" ht="19.149999999999999" customHeight="1" x14ac:dyDescent="0.2">
      <c r="A15" s="26"/>
      <c r="B15" s="538" t="s">
        <v>18</v>
      </c>
      <c r="C15" s="539"/>
      <c r="D15" s="539"/>
      <c r="E15" s="539"/>
      <c r="F15" s="539"/>
      <c r="G15" s="539"/>
      <c r="H15" s="539"/>
      <c r="I15" s="540"/>
      <c r="J15" s="56"/>
      <c r="K15" s="593"/>
      <c r="L15" s="593"/>
      <c r="M15" s="593"/>
      <c r="N15" s="593"/>
      <c r="O15" s="593"/>
      <c r="P15" s="594"/>
      <c r="Q15" s="57"/>
      <c r="R15" s="612" t="s">
        <v>40</v>
      </c>
      <c r="S15" s="613"/>
      <c r="T15" s="613"/>
      <c r="U15" s="613"/>
      <c r="V15" s="613"/>
      <c r="W15" s="613"/>
      <c r="X15" s="613"/>
      <c r="Y15" s="614"/>
      <c r="Z15" s="86"/>
      <c r="AA15" s="86"/>
      <c r="AB15" s="29"/>
      <c r="AC15" s="497"/>
      <c r="AD15" s="498"/>
      <c r="AE15" s="498"/>
      <c r="AF15" s="498"/>
      <c r="AG15" s="498"/>
      <c r="AH15" s="499"/>
      <c r="AI15" s="29"/>
      <c r="AJ15" s="28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</row>
    <row r="16" spans="1:55" s="5" customFormat="1" ht="19.149999999999999" customHeight="1" x14ac:dyDescent="0.2">
      <c r="A16" s="26"/>
      <c r="B16" s="535" t="s">
        <v>19</v>
      </c>
      <c r="C16" s="536"/>
      <c r="D16" s="536"/>
      <c r="E16" s="536"/>
      <c r="F16" s="536"/>
      <c r="G16" s="536"/>
      <c r="H16" s="536"/>
      <c r="I16" s="537"/>
      <c r="J16" s="58"/>
      <c r="K16" s="587"/>
      <c r="L16" s="587"/>
      <c r="M16" s="587"/>
      <c r="N16" s="587"/>
      <c r="O16" s="587"/>
      <c r="P16" s="588"/>
      <c r="Q16" s="57"/>
      <c r="R16" s="59"/>
      <c r="S16" s="573" t="s">
        <v>16</v>
      </c>
      <c r="T16" s="573"/>
      <c r="U16" s="60"/>
      <c r="V16" s="573" t="s">
        <v>17</v>
      </c>
      <c r="W16" s="573"/>
      <c r="X16" s="61"/>
      <c r="Y16" s="62"/>
      <c r="Z16" s="86"/>
      <c r="AA16" s="73"/>
      <c r="AB16" s="29"/>
      <c r="AC16" s="497"/>
      <c r="AD16" s="498"/>
      <c r="AE16" s="498"/>
      <c r="AF16" s="498"/>
      <c r="AG16" s="498"/>
      <c r="AH16" s="499"/>
      <c r="AI16" s="29"/>
      <c r="AJ16" s="28"/>
      <c r="AK16" s="28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</row>
    <row r="17" spans="1:55" s="5" customFormat="1" ht="19.149999999999999" customHeight="1" x14ac:dyDescent="0.2">
      <c r="A17" s="26"/>
      <c r="B17" s="535" t="s">
        <v>20</v>
      </c>
      <c r="C17" s="536"/>
      <c r="D17" s="536"/>
      <c r="E17" s="536"/>
      <c r="F17" s="536"/>
      <c r="G17" s="536"/>
      <c r="H17" s="536"/>
      <c r="I17" s="537"/>
      <c r="J17" s="58"/>
      <c r="K17" s="587"/>
      <c r="L17" s="587"/>
      <c r="M17" s="587"/>
      <c r="N17" s="587"/>
      <c r="O17" s="587"/>
      <c r="P17" s="588"/>
      <c r="Q17" s="57"/>
      <c r="R17" s="63"/>
      <c r="S17" s="562"/>
      <c r="T17" s="563"/>
      <c r="U17" s="64"/>
      <c r="V17" s="562"/>
      <c r="W17" s="563"/>
      <c r="X17" s="64"/>
      <c r="Y17" s="65"/>
      <c r="Z17" s="86"/>
      <c r="AA17" s="73"/>
      <c r="AB17" s="29"/>
      <c r="AC17" s="497"/>
      <c r="AD17" s="498"/>
      <c r="AE17" s="498"/>
      <c r="AF17" s="498"/>
      <c r="AG17" s="498"/>
      <c r="AH17" s="499"/>
      <c r="AI17" s="29"/>
      <c r="AJ17" s="28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</row>
    <row r="18" spans="1:55" s="5" customFormat="1" ht="19.149999999999999" customHeight="1" x14ac:dyDescent="0.2">
      <c r="A18" s="26"/>
      <c r="B18" s="535" t="s">
        <v>21</v>
      </c>
      <c r="C18" s="536"/>
      <c r="D18" s="536"/>
      <c r="E18" s="536"/>
      <c r="F18" s="536"/>
      <c r="G18" s="536"/>
      <c r="H18" s="536"/>
      <c r="I18" s="537"/>
      <c r="J18" s="58"/>
      <c r="K18" s="587"/>
      <c r="L18" s="587"/>
      <c r="M18" s="587"/>
      <c r="N18" s="587"/>
      <c r="O18" s="587"/>
      <c r="P18" s="588"/>
      <c r="Q18" s="63" t="s">
        <v>12</v>
      </c>
      <c r="R18" s="63"/>
      <c r="S18" s="560" t="s">
        <v>95</v>
      </c>
      <c r="T18" s="560"/>
      <c r="U18" s="560"/>
      <c r="V18" s="560"/>
      <c r="W18" s="560"/>
      <c r="X18" s="64"/>
      <c r="Y18" s="65"/>
      <c r="Z18" s="86"/>
      <c r="AA18" s="73"/>
      <c r="AB18" s="29"/>
      <c r="AC18" s="497"/>
      <c r="AD18" s="498"/>
      <c r="AE18" s="498"/>
      <c r="AF18" s="498"/>
      <c r="AG18" s="498"/>
      <c r="AH18" s="499"/>
      <c r="AI18" s="29"/>
      <c r="AJ18" s="28"/>
      <c r="AK18" s="28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</row>
    <row r="19" spans="1:55" s="5" customFormat="1" ht="19.149999999999999" customHeight="1" x14ac:dyDescent="0.2">
      <c r="A19" s="26"/>
      <c r="B19" s="535" t="s">
        <v>22</v>
      </c>
      <c r="C19" s="536"/>
      <c r="D19" s="536"/>
      <c r="E19" s="536"/>
      <c r="F19" s="536"/>
      <c r="G19" s="536"/>
      <c r="H19" s="536"/>
      <c r="I19" s="537"/>
      <c r="J19" s="58"/>
      <c r="K19" s="603"/>
      <c r="L19" s="603"/>
      <c r="M19" s="603"/>
      <c r="N19" s="603"/>
      <c r="O19" s="603"/>
      <c r="P19" s="604"/>
      <c r="Q19" s="63" t="s">
        <v>13</v>
      </c>
      <c r="R19" s="63"/>
      <c r="S19" s="573" t="s">
        <v>16</v>
      </c>
      <c r="T19" s="573"/>
      <c r="U19" s="60"/>
      <c r="V19" s="573" t="s">
        <v>17</v>
      </c>
      <c r="W19" s="573"/>
      <c r="X19" s="64"/>
      <c r="Y19" s="65"/>
      <c r="Z19" s="86"/>
      <c r="AA19" s="73"/>
      <c r="AB19" s="29"/>
      <c r="AC19" s="497"/>
      <c r="AD19" s="498"/>
      <c r="AE19" s="498"/>
      <c r="AF19" s="498"/>
      <c r="AG19" s="498"/>
      <c r="AH19" s="499"/>
      <c r="AI19" s="29"/>
      <c r="AJ19" s="28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</row>
    <row r="20" spans="1:55" s="5" customFormat="1" ht="19.149999999999999" customHeight="1" x14ac:dyDescent="0.2">
      <c r="A20" s="26"/>
      <c r="B20" s="535" t="s">
        <v>23</v>
      </c>
      <c r="C20" s="536"/>
      <c r="D20" s="536"/>
      <c r="E20" s="536"/>
      <c r="F20" s="536"/>
      <c r="G20" s="536"/>
      <c r="H20" s="536"/>
      <c r="I20" s="537"/>
      <c r="J20" s="58"/>
      <c r="K20" s="587"/>
      <c r="L20" s="587"/>
      <c r="M20" s="587"/>
      <c r="N20" s="587"/>
      <c r="O20" s="587"/>
      <c r="P20" s="588"/>
      <c r="Q20" s="63" t="s">
        <v>13</v>
      </c>
      <c r="R20" s="63"/>
      <c r="S20" s="562"/>
      <c r="T20" s="563"/>
      <c r="U20" s="64"/>
      <c r="V20" s="562"/>
      <c r="W20" s="563"/>
      <c r="X20" s="64"/>
      <c r="Y20" s="65"/>
      <c r="Z20" s="86"/>
      <c r="AA20" s="73"/>
      <c r="AB20" s="29"/>
      <c r="AC20" s="497"/>
      <c r="AD20" s="498"/>
      <c r="AE20" s="498"/>
      <c r="AF20" s="498"/>
      <c r="AG20" s="498"/>
      <c r="AH20" s="499"/>
      <c r="AI20" s="29"/>
      <c r="AJ20" s="28"/>
      <c r="AK20" s="2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</row>
    <row r="21" spans="1:55" s="5" customFormat="1" ht="19.149999999999999" customHeight="1" x14ac:dyDescent="0.2">
      <c r="A21" s="26"/>
      <c r="B21" s="632" t="s">
        <v>186</v>
      </c>
      <c r="C21" s="633"/>
      <c r="D21" s="633"/>
      <c r="E21" s="633"/>
      <c r="F21" s="633"/>
      <c r="G21" s="633"/>
      <c r="H21" s="633"/>
      <c r="I21" s="634"/>
      <c r="J21" s="58"/>
      <c r="K21" s="587"/>
      <c r="L21" s="587"/>
      <c r="M21" s="587"/>
      <c r="N21" s="587"/>
      <c r="O21" s="587"/>
      <c r="P21" s="588"/>
      <c r="Q21" s="63" t="s">
        <v>187</v>
      </c>
      <c r="R21" s="63"/>
      <c r="S21" s="90"/>
      <c r="T21" s="90"/>
      <c r="U21" s="64"/>
      <c r="V21" s="90"/>
      <c r="W21" s="90"/>
      <c r="X21" s="64"/>
      <c r="Y21" s="65"/>
      <c r="Z21" s="86"/>
      <c r="AA21" s="73"/>
      <c r="AB21" s="29"/>
      <c r="AC21" s="388"/>
      <c r="AD21" s="389"/>
      <c r="AE21" s="389"/>
      <c r="AF21" s="389"/>
      <c r="AG21" s="389"/>
      <c r="AH21" s="390"/>
      <c r="AI21" s="29"/>
      <c r="AJ21" s="28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</row>
    <row r="22" spans="1:55" s="5" customFormat="1" ht="19.149999999999999" customHeight="1" x14ac:dyDescent="0.2">
      <c r="A22" s="26"/>
      <c r="B22" s="605" t="s">
        <v>64</v>
      </c>
      <c r="C22" s="606"/>
      <c r="D22" s="606"/>
      <c r="E22" s="606"/>
      <c r="F22" s="606"/>
      <c r="G22" s="606"/>
      <c r="H22" s="606"/>
      <c r="I22" s="607"/>
      <c r="J22" s="66"/>
      <c r="K22" s="601"/>
      <c r="L22" s="601"/>
      <c r="M22" s="601"/>
      <c r="N22" s="601"/>
      <c r="O22" s="601"/>
      <c r="P22" s="602"/>
      <c r="Q22" s="63"/>
      <c r="R22" s="67"/>
      <c r="S22" s="608"/>
      <c r="T22" s="608"/>
      <c r="U22" s="68"/>
      <c r="V22" s="608"/>
      <c r="W22" s="608"/>
      <c r="X22" s="68"/>
      <c r="Y22" s="69"/>
      <c r="Z22" s="86"/>
      <c r="AA22" s="73"/>
      <c r="AB22" s="29"/>
      <c r="AC22" s="497"/>
      <c r="AD22" s="498"/>
      <c r="AE22" s="498"/>
      <c r="AF22" s="498"/>
      <c r="AG22" s="498"/>
      <c r="AH22" s="499"/>
      <c r="AI22" s="29"/>
      <c r="AJ22" s="28"/>
      <c r="AK22" s="2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</row>
    <row r="23" spans="1:55" s="5" customFormat="1" ht="7.15" customHeight="1" x14ac:dyDescent="0.25">
      <c r="A23" s="26"/>
      <c r="B23" s="7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64"/>
      <c r="R23" s="26"/>
      <c r="S23" s="26"/>
      <c r="T23" s="26"/>
      <c r="U23" s="26"/>
      <c r="V23" s="26"/>
      <c r="W23" s="23"/>
      <c r="X23" s="23"/>
      <c r="Y23" s="23"/>
      <c r="Z23" s="23"/>
      <c r="AA23" s="73"/>
      <c r="AB23" s="28"/>
      <c r="AC23" s="29"/>
      <c r="AD23" s="29"/>
      <c r="AE23" s="29"/>
      <c r="AF23" s="29"/>
      <c r="AG23" s="29"/>
      <c r="AH23" s="29"/>
      <c r="AI23" s="28"/>
      <c r="AJ23" s="28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</row>
    <row r="24" spans="1:55" s="5" customFormat="1" ht="12.4" customHeight="1" x14ac:dyDescent="0.25">
      <c r="A24" s="26"/>
      <c r="B24" s="628" t="s">
        <v>94</v>
      </c>
      <c r="C24" s="629"/>
      <c r="D24" s="629"/>
      <c r="E24" s="629"/>
      <c r="F24" s="629"/>
      <c r="G24" s="629"/>
      <c r="H24" s="629"/>
      <c r="I24" s="629"/>
      <c r="J24" s="629"/>
      <c r="K24" s="629"/>
      <c r="L24" s="629"/>
      <c r="M24" s="629"/>
      <c r="N24" s="629"/>
      <c r="O24" s="629"/>
      <c r="P24" s="629"/>
      <c r="Q24" s="629"/>
      <c r="R24" s="629"/>
      <c r="S24" s="71"/>
      <c r="T24" s="71"/>
      <c r="U24" s="71"/>
      <c r="V24" s="71"/>
      <c r="W24" s="72"/>
      <c r="X24" s="72"/>
      <c r="Y24" s="72"/>
      <c r="Z24" s="351"/>
      <c r="AA24" s="73"/>
      <c r="AB24" s="28"/>
      <c r="AC24" s="29"/>
      <c r="AD24" s="29"/>
      <c r="AE24" s="29"/>
      <c r="AF24" s="29"/>
      <c r="AG24" s="29"/>
      <c r="AH24" s="29"/>
      <c r="AI24" s="28"/>
      <c r="AJ24" s="28"/>
      <c r="AK24" s="2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</row>
    <row r="25" spans="1:55" s="5" customFormat="1" ht="19.5" customHeight="1" x14ac:dyDescent="0.2">
      <c r="A25" s="26"/>
      <c r="B25" s="615" t="s">
        <v>75</v>
      </c>
      <c r="C25" s="616"/>
      <c r="D25" s="616"/>
      <c r="E25" s="616"/>
      <c r="F25" s="617"/>
      <c r="G25" s="618" t="s">
        <v>72</v>
      </c>
      <c r="H25" s="619"/>
      <c r="I25" s="618" t="s">
        <v>73</v>
      </c>
      <c r="J25" s="619"/>
      <c r="K25" s="618" t="s">
        <v>71</v>
      </c>
      <c r="L25" s="619"/>
      <c r="M25" s="618" t="s">
        <v>74</v>
      </c>
      <c r="N25" s="619"/>
      <c r="O25" s="618" t="s">
        <v>70</v>
      </c>
      <c r="P25" s="619"/>
      <c r="Q25" s="622" t="s">
        <v>99</v>
      </c>
      <c r="R25" s="623"/>
      <c r="S25" s="624"/>
      <c r="T25" s="618" t="s">
        <v>98</v>
      </c>
      <c r="U25" s="619"/>
      <c r="V25" s="618" t="s">
        <v>89</v>
      </c>
      <c r="W25" s="630"/>
      <c r="X25" s="618" t="s">
        <v>90</v>
      </c>
      <c r="Y25" s="619"/>
      <c r="Z25" s="73"/>
      <c r="AA25" s="73"/>
      <c r="AB25" s="28"/>
      <c r="AC25" s="34" t="s">
        <v>260</v>
      </c>
      <c r="AD25" s="34"/>
      <c r="AE25" s="34"/>
      <c r="AF25" s="34"/>
      <c r="AG25" s="34"/>
      <c r="AH25" s="34"/>
      <c r="AI25" s="28"/>
      <c r="AJ25" s="28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</row>
    <row r="26" spans="1:55" s="5" customFormat="1" ht="20.65" customHeight="1" x14ac:dyDescent="0.2">
      <c r="A26" s="26"/>
      <c r="B26" s="615" t="s">
        <v>91</v>
      </c>
      <c r="C26" s="616"/>
      <c r="D26" s="616"/>
      <c r="E26" s="616"/>
      <c r="F26" s="617"/>
      <c r="G26" s="620"/>
      <c r="H26" s="621"/>
      <c r="I26" s="620"/>
      <c r="J26" s="621"/>
      <c r="K26" s="620"/>
      <c r="L26" s="621"/>
      <c r="M26" s="620"/>
      <c r="N26" s="621"/>
      <c r="O26" s="620"/>
      <c r="P26" s="621"/>
      <c r="Q26" s="625"/>
      <c r="R26" s="626"/>
      <c r="S26" s="627"/>
      <c r="T26" s="620"/>
      <c r="U26" s="621"/>
      <c r="V26" s="620"/>
      <c r="W26" s="631"/>
      <c r="X26" s="620"/>
      <c r="Y26" s="621"/>
      <c r="Z26" s="73"/>
      <c r="AA26" s="73"/>
      <c r="AB26" s="28"/>
      <c r="AC26" s="497"/>
      <c r="AD26" s="498"/>
      <c r="AE26" s="498"/>
      <c r="AF26" s="498"/>
      <c r="AG26" s="498"/>
      <c r="AH26" s="499"/>
      <c r="AI26" s="28"/>
      <c r="AJ26" s="28"/>
      <c r="AK26" s="28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</row>
    <row r="27" spans="1:55" s="5" customFormat="1" ht="19.149999999999999" customHeight="1" x14ac:dyDescent="0.2">
      <c r="A27" s="26"/>
      <c r="B27" s="74" t="s">
        <v>76</v>
      </c>
      <c r="C27" s="71"/>
      <c r="D27" s="71"/>
      <c r="E27" s="71"/>
      <c r="F27" s="75"/>
      <c r="G27" s="595"/>
      <c r="H27" s="596"/>
      <c r="I27" s="596"/>
      <c r="J27" s="596"/>
      <c r="K27" s="596"/>
      <c r="L27" s="596"/>
      <c r="M27" s="596"/>
      <c r="N27" s="596"/>
      <c r="O27" s="596"/>
      <c r="P27" s="596"/>
      <c r="Q27" s="637"/>
      <c r="R27" s="637"/>
      <c r="S27" s="637"/>
      <c r="T27" s="596"/>
      <c r="U27" s="596"/>
      <c r="V27" s="596"/>
      <c r="W27" s="596"/>
      <c r="X27" s="596"/>
      <c r="Y27" s="635"/>
      <c r="Z27" s="73"/>
      <c r="AA27" s="73"/>
      <c r="AB27" s="28"/>
      <c r="AC27" s="497"/>
      <c r="AD27" s="498"/>
      <c r="AE27" s="498"/>
      <c r="AF27" s="498"/>
      <c r="AG27" s="498"/>
      <c r="AH27" s="499"/>
      <c r="AI27" s="28"/>
      <c r="AJ27" s="28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</row>
    <row r="28" spans="1:55" s="5" customFormat="1" ht="19.149999999999999" customHeight="1" x14ac:dyDescent="0.2">
      <c r="A28" s="26"/>
      <c r="B28" s="76" t="s">
        <v>77</v>
      </c>
      <c r="C28" s="77"/>
      <c r="D28" s="77"/>
      <c r="E28" s="77"/>
      <c r="F28" s="78"/>
      <c r="G28" s="597"/>
      <c r="H28" s="598"/>
      <c r="I28" s="598"/>
      <c r="J28" s="598"/>
      <c r="K28" s="598"/>
      <c r="L28" s="598"/>
      <c r="M28" s="598"/>
      <c r="N28" s="598"/>
      <c r="O28" s="598"/>
      <c r="P28" s="598"/>
      <c r="Q28" s="610"/>
      <c r="R28" s="610"/>
      <c r="S28" s="610"/>
      <c r="T28" s="598"/>
      <c r="U28" s="598"/>
      <c r="V28" s="598"/>
      <c r="W28" s="598"/>
      <c r="X28" s="598"/>
      <c r="Y28" s="636"/>
      <c r="Z28" s="73"/>
      <c r="AA28" s="73"/>
      <c r="AB28" s="28"/>
      <c r="AC28" s="497"/>
      <c r="AD28" s="498"/>
      <c r="AE28" s="498"/>
      <c r="AF28" s="498"/>
      <c r="AG28" s="498"/>
      <c r="AH28" s="499"/>
      <c r="AI28" s="28"/>
      <c r="AJ28" s="28"/>
      <c r="AK28" s="28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</row>
    <row r="29" spans="1:55" s="5" customFormat="1" ht="19.149999999999999" customHeight="1" x14ac:dyDescent="0.2">
      <c r="A29" s="26"/>
      <c r="B29" s="79" t="s">
        <v>78</v>
      </c>
      <c r="C29" s="80"/>
      <c r="D29" s="80"/>
      <c r="E29" s="80"/>
      <c r="F29" s="81"/>
      <c r="G29" s="597"/>
      <c r="H29" s="598"/>
      <c r="I29" s="598"/>
      <c r="J29" s="598"/>
      <c r="K29" s="598"/>
      <c r="L29" s="598"/>
      <c r="M29" s="598"/>
      <c r="N29" s="598"/>
      <c r="O29" s="598"/>
      <c r="P29" s="598"/>
      <c r="Q29" s="610"/>
      <c r="R29" s="610"/>
      <c r="S29" s="610"/>
      <c r="T29" s="598"/>
      <c r="U29" s="598"/>
      <c r="V29" s="598"/>
      <c r="W29" s="598"/>
      <c r="X29" s="598"/>
      <c r="Y29" s="636"/>
      <c r="Z29" s="73"/>
      <c r="AA29" s="73"/>
      <c r="AB29" s="28"/>
      <c r="AC29" s="497"/>
      <c r="AD29" s="498"/>
      <c r="AE29" s="498"/>
      <c r="AF29" s="498"/>
      <c r="AG29" s="498"/>
      <c r="AH29" s="499"/>
      <c r="AI29" s="28"/>
      <c r="AJ29" s="28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</row>
    <row r="30" spans="1:55" s="5" customFormat="1" ht="19.149999999999999" customHeight="1" x14ac:dyDescent="0.2">
      <c r="A30" s="26"/>
      <c r="B30" s="82" t="s">
        <v>79</v>
      </c>
      <c r="C30" s="83"/>
      <c r="D30" s="83"/>
      <c r="E30" s="83"/>
      <c r="F30" s="84"/>
      <c r="G30" s="597"/>
      <c r="H30" s="598"/>
      <c r="I30" s="598"/>
      <c r="J30" s="598"/>
      <c r="K30" s="598"/>
      <c r="L30" s="598"/>
      <c r="M30" s="598"/>
      <c r="N30" s="598"/>
      <c r="O30" s="598"/>
      <c r="P30" s="598"/>
      <c r="Q30" s="610"/>
      <c r="R30" s="610"/>
      <c r="S30" s="610"/>
      <c r="T30" s="598"/>
      <c r="U30" s="598"/>
      <c r="V30" s="598"/>
      <c r="W30" s="598"/>
      <c r="X30" s="598"/>
      <c r="Y30" s="636"/>
      <c r="Z30" s="73"/>
      <c r="AA30" s="73"/>
      <c r="AB30" s="28"/>
      <c r="AC30" s="497"/>
      <c r="AD30" s="498"/>
      <c r="AE30" s="498"/>
      <c r="AF30" s="498"/>
      <c r="AG30" s="498"/>
      <c r="AH30" s="499"/>
      <c r="AI30" s="28"/>
      <c r="AJ30" s="28"/>
      <c r="AK30" s="28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5" customFormat="1" ht="19.149999999999999" customHeight="1" x14ac:dyDescent="0.2">
      <c r="A31" s="26"/>
      <c r="B31" s="76" t="s">
        <v>80</v>
      </c>
      <c r="C31" s="77"/>
      <c r="D31" s="77"/>
      <c r="E31" s="77"/>
      <c r="F31" s="78"/>
      <c r="G31" s="597"/>
      <c r="H31" s="598"/>
      <c r="I31" s="598"/>
      <c r="J31" s="598"/>
      <c r="K31" s="598"/>
      <c r="L31" s="598"/>
      <c r="M31" s="598"/>
      <c r="N31" s="598"/>
      <c r="O31" s="598"/>
      <c r="P31" s="598"/>
      <c r="Q31" s="610"/>
      <c r="R31" s="610"/>
      <c r="S31" s="610"/>
      <c r="T31" s="598"/>
      <c r="U31" s="598"/>
      <c r="V31" s="598"/>
      <c r="W31" s="598"/>
      <c r="X31" s="598"/>
      <c r="Y31" s="636"/>
      <c r="Z31" s="73"/>
      <c r="AA31" s="73"/>
      <c r="AB31" s="28"/>
      <c r="AC31" s="497"/>
      <c r="AD31" s="498"/>
      <c r="AE31" s="498"/>
      <c r="AF31" s="498"/>
      <c r="AG31" s="498"/>
      <c r="AH31" s="499"/>
      <c r="AI31" s="28"/>
      <c r="AJ31" s="28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9.149999999999999" customHeight="1" x14ac:dyDescent="0.2">
      <c r="A32" s="26"/>
      <c r="B32" s="79" t="s">
        <v>92</v>
      </c>
      <c r="C32" s="80"/>
      <c r="D32" s="80"/>
      <c r="E32" s="80"/>
      <c r="F32" s="81"/>
      <c r="G32" s="599"/>
      <c r="H32" s="600"/>
      <c r="I32" s="600"/>
      <c r="J32" s="600"/>
      <c r="K32" s="600"/>
      <c r="L32" s="600"/>
      <c r="M32" s="600"/>
      <c r="N32" s="600"/>
      <c r="O32" s="600"/>
      <c r="P32" s="600"/>
      <c r="Q32" s="611"/>
      <c r="R32" s="611"/>
      <c r="S32" s="611"/>
      <c r="T32" s="600"/>
      <c r="U32" s="600"/>
      <c r="V32" s="600"/>
      <c r="W32" s="600"/>
      <c r="X32" s="600"/>
      <c r="Y32" s="638"/>
      <c r="Z32" s="73"/>
      <c r="AA32" s="73"/>
      <c r="AB32" s="28"/>
      <c r="AC32" s="497"/>
      <c r="AD32" s="498"/>
      <c r="AE32" s="498"/>
      <c r="AF32" s="498"/>
      <c r="AG32" s="498"/>
      <c r="AH32" s="499"/>
      <c r="AI32" s="28"/>
      <c r="AJ32" s="28"/>
      <c r="AK32" s="28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</row>
    <row r="33" spans="1:55" s="5" customFormat="1" ht="10.9" customHeight="1" x14ac:dyDescent="0.2">
      <c r="A33" s="26"/>
      <c r="B33" s="83"/>
      <c r="C33" s="83"/>
      <c r="D33" s="83"/>
      <c r="E33" s="83"/>
      <c r="F33" s="86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90"/>
      <c r="R33" s="90"/>
      <c r="S33" s="90"/>
      <c r="T33" s="87"/>
      <c r="U33" s="87"/>
      <c r="V33" s="87"/>
      <c r="W33" s="87"/>
      <c r="X33" s="87"/>
      <c r="Y33" s="87"/>
      <c r="Z33" s="73"/>
      <c r="AA33" s="73"/>
      <c r="AB33" s="28"/>
      <c r="AC33" s="29"/>
      <c r="AD33" s="29"/>
      <c r="AE33" s="29"/>
      <c r="AF33" s="29"/>
      <c r="AG33" s="29"/>
      <c r="AH33" s="29"/>
      <c r="AI33" s="28"/>
      <c r="AJ33" s="28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</row>
    <row r="34" spans="1:55" s="5" customFormat="1" ht="19.149999999999999" customHeight="1" x14ac:dyDescent="0.2">
      <c r="A34" s="26"/>
      <c r="B34" s="91" t="s">
        <v>132</v>
      </c>
      <c r="C34" s="83"/>
      <c r="D34" s="83"/>
      <c r="E34" s="83"/>
      <c r="F34" s="86"/>
      <c r="G34" s="87"/>
      <c r="H34" s="87"/>
      <c r="I34" s="87"/>
      <c r="J34" s="87"/>
      <c r="K34" s="26"/>
      <c r="L34" s="26"/>
      <c r="M34" s="26"/>
      <c r="N34" s="26"/>
      <c r="O34" s="26"/>
      <c r="P34" s="26"/>
      <c r="Q34" s="26"/>
      <c r="R34" s="90"/>
      <c r="S34" s="90"/>
      <c r="T34" s="87"/>
      <c r="U34" s="87"/>
      <c r="V34" s="87"/>
      <c r="W34" s="87"/>
      <c r="X34" s="87"/>
      <c r="Y34" s="87"/>
      <c r="Z34" s="73"/>
      <c r="AA34" s="73"/>
      <c r="AB34" s="28"/>
      <c r="AC34" s="34" t="s">
        <v>260</v>
      </c>
      <c r="AD34" s="34"/>
      <c r="AE34" s="34"/>
      <c r="AF34" s="34"/>
      <c r="AG34" s="34"/>
      <c r="AH34" s="34"/>
      <c r="AI34" s="28"/>
      <c r="AJ34" s="28"/>
      <c r="AK34" s="28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</row>
    <row r="35" spans="1:55" s="5" customFormat="1" ht="19.149999999999999" customHeight="1" x14ac:dyDescent="0.2">
      <c r="A35" s="26"/>
      <c r="B35" s="85" t="s">
        <v>128</v>
      </c>
      <c r="C35" s="83"/>
      <c r="D35" s="83"/>
      <c r="E35" s="83"/>
      <c r="F35" s="86"/>
      <c r="G35" s="87"/>
      <c r="H35" s="87"/>
      <c r="I35" s="87"/>
      <c r="J35" s="87"/>
      <c r="K35" s="26"/>
      <c r="L35" s="26"/>
      <c r="M35" s="26"/>
      <c r="N35" s="26"/>
      <c r="O35" s="26"/>
      <c r="P35" s="573" t="s">
        <v>16</v>
      </c>
      <c r="Q35" s="573"/>
      <c r="R35" s="573" t="s">
        <v>17</v>
      </c>
      <c r="S35" s="573"/>
      <c r="T35" s="26"/>
      <c r="U35" s="26" t="s">
        <v>96</v>
      </c>
      <c r="V35" s="26"/>
      <c r="W35" s="87"/>
      <c r="X35" s="87"/>
      <c r="Y35" s="87"/>
      <c r="Z35" s="73"/>
      <c r="AA35" s="73"/>
      <c r="AB35" s="28"/>
      <c r="AC35" s="497"/>
      <c r="AD35" s="498"/>
      <c r="AE35" s="498"/>
      <c r="AF35" s="498"/>
      <c r="AG35" s="498"/>
      <c r="AH35" s="499"/>
      <c r="AI35" s="28"/>
      <c r="AJ35" s="28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</row>
    <row r="36" spans="1:55" s="5" customFormat="1" ht="19.149999999999999" customHeight="1" x14ac:dyDescent="0.2">
      <c r="A36" s="26"/>
      <c r="B36" s="26" t="s">
        <v>136</v>
      </c>
      <c r="C36" s="83"/>
      <c r="D36" s="83"/>
      <c r="E36" s="83"/>
      <c r="F36" s="86"/>
      <c r="G36" s="87"/>
      <c r="H36" s="87"/>
      <c r="I36" s="87"/>
      <c r="J36" s="87"/>
      <c r="K36" s="26"/>
      <c r="L36" s="26"/>
      <c r="M36" s="26"/>
      <c r="N36" s="26"/>
      <c r="O36" s="26"/>
      <c r="P36" s="562"/>
      <c r="Q36" s="563"/>
      <c r="R36" s="562"/>
      <c r="S36" s="563"/>
      <c r="T36" s="26"/>
      <c r="U36" s="562"/>
      <c r="V36" s="563"/>
      <c r="W36" s="87"/>
      <c r="X36" s="87"/>
      <c r="Y36" s="87"/>
      <c r="Z36" s="73"/>
      <c r="AA36" s="73"/>
      <c r="AB36" s="28"/>
      <c r="AC36" s="497"/>
      <c r="AD36" s="498"/>
      <c r="AE36" s="498"/>
      <c r="AF36" s="498"/>
      <c r="AG36" s="498"/>
      <c r="AH36" s="499"/>
      <c r="AI36" s="28"/>
      <c r="AJ36" s="28"/>
      <c r="AK36" s="28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</row>
    <row r="37" spans="1:55" s="5" customFormat="1" ht="19.149999999999999" customHeight="1" x14ac:dyDescent="0.2">
      <c r="A37" s="26"/>
      <c r="B37" s="328" t="s">
        <v>137</v>
      </c>
      <c r="C37" s="83"/>
      <c r="D37" s="83"/>
      <c r="E37" s="83"/>
      <c r="F37" s="86"/>
      <c r="G37" s="87"/>
      <c r="H37" s="87"/>
      <c r="I37" s="26"/>
      <c r="J37" s="87"/>
      <c r="K37" s="26"/>
      <c r="L37" s="26"/>
      <c r="M37" s="26"/>
      <c r="N37" s="26"/>
      <c r="O37" s="26"/>
      <c r="P37" s="573" t="s">
        <v>16</v>
      </c>
      <c r="Q37" s="573"/>
      <c r="R37" s="573" t="s">
        <v>17</v>
      </c>
      <c r="S37" s="573"/>
      <c r="T37" s="26"/>
      <c r="U37" s="115" t="s">
        <v>134</v>
      </c>
      <c r="V37" s="90"/>
      <c r="W37" s="87"/>
      <c r="X37" s="87"/>
      <c r="Y37" s="87"/>
      <c r="Z37" s="73"/>
      <c r="AA37" s="73"/>
      <c r="AB37" s="28"/>
      <c r="AC37" s="497"/>
      <c r="AD37" s="498"/>
      <c r="AE37" s="498"/>
      <c r="AF37" s="498"/>
      <c r="AG37" s="498"/>
      <c r="AH37" s="499"/>
      <c r="AI37" s="28"/>
      <c r="AJ37" s="28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s="5" customFormat="1" ht="19.149999999999999" customHeight="1" x14ac:dyDescent="0.2">
      <c r="A38" s="26"/>
      <c r="B38" s="26"/>
      <c r="C38" s="83"/>
      <c r="D38" s="83"/>
      <c r="E38" s="83"/>
      <c r="F38" s="86"/>
      <c r="G38" s="87"/>
      <c r="H38" s="87"/>
      <c r="I38" s="87"/>
      <c r="J38" s="87"/>
      <c r="K38" s="26"/>
      <c r="L38" s="26"/>
      <c r="M38" s="26"/>
      <c r="N38" s="560" t="s">
        <v>133</v>
      </c>
      <c r="O38" s="561"/>
      <c r="P38" s="562"/>
      <c r="Q38" s="563"/>
      <c r="R38" s="562"/>
      <c r="S38" s="563"/>
      <c r="T38" s="26"/>
      <c r="U38" s="562"/>
      <c r="V38" s="563"/>
      <c r="W38" s="87" t="s">
        <v>135</v>
      </c>
      <c r="X38" s="87"/>
      <c r="Y38" s="87"/>
      <c r="Z38" s="73"/>
      <c r="AA38" s="73"/>
      <c r="AB38" s="28"/>
      <c r="AC38" s="497"/>
      <c r="AD38" s="498"/>
      <c r="AE38" s="498"/>
      <c r="AF38" s="498"/>
      <c r="AG38" s="498"/>
      <c r="AH38" s="499"/>
      <c r="AI38" s="28"/>
      <c r="AJ38" s="28"/>
      <c r="AK38" s="28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s="5" customFormat="1" ht="19.149999999999999" customHeight="1" x14ac:dyDescent="0.2">
      <c r="A39" s="26"/>
      <c r="B39" s="85" t="s">
        <v>128</v>
      </c>
      <c r="C39" s="83"/>
      <c r="D39" s="83"/>
      <c r="E39" s="83"/>
      <c r="F39" s="86"/>
      <c r="G39" s="87"/>
      <c r="H39" s="87"/>
      <c r="I39" s="87"/>
      <c r="J39" s="87"/>
      <c r="K39" s="87"/>
      <c r="L39" s="87"/>
      <c r="M39" s="87"/>
      <c r="N39" s="87"/>
      <c r="O39" s="87"/>
      <c r="P39" s="88"/>
      <c r="Q39" s="89"/>
      <c r="R39" s="90"/>
      <c r="S39" s="90"/>
      <c r="T39" s="87"/>
      <c r="U39" s="87"/>
      <c r="V39" s="87"/>
      <c r="W39" s="87"/>
      <c r="X39" s="87"/>
      <c r="Y39" s="87"/>
      <c r="Z39" s="73"/>
      <c r="AA39" s="73"/>
      <c r="AB39" s="28"/>
      <c r="AC39" s="29"/>
      <c r="AD39" s="29"/>
      <c r="AE39" s="29"/>
      <c r="AF39" s="29"/>
      <c r="AG39" s="29"/>
      <c r="AH39" s="29"/>
      <c r="AI39" s="28"/>
      <c r="AJ39" s="28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</row>
    <row r="40" spans="1:55" s="5" customFormat="1" ht="14.6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73" t="s">
        <v>16</v>
      </c>
      <c r="T40" s="573"/>
      <c r="U40" s="573" t="s">
        <v>17</v>
      </c>
      <c r="V40" s="573"/>
      <c r="W40" s="26"/>
      <c r="X40" s="26" t="s">
        <v>96</v>
      </c>
      <c r="Y40" s="26"/>
      <c r="Z40" s="73"/>
      <c r="AA40" s="73"/>
      <c r="AB40" s="28"/>
      <c r="AC40" s="34" t="s">
        <v>260</v>
      </c>
      <c r="AD40" s="34"/>
      <c r="AE40" s="34"/>
      <c r="AF40" s="34"/>
      <c r="AG40" s="34"/>
      <c r="AH40" s="34"/>
      <c r="AI40" s="28"/>
      <c r="AJ40" s="28"/>
      <c r="AK40" s="28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</row>
    <row r="41" spans="1:55" s="5" customFormat="1" ht="19.149999999999999" customHeight="1" x14ac:dyDescent="0.2">
      <c r="A41" s="26"/>
      <c r="B41" s="26" t="s">
        <v>107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562"/>
      <c r="T41" s="563"/>
      <c r="U41" s="562"/>
      <c r="V41" s="563"/>
      <c r="W41" s="26"/>
      <c r="X41" s="562"/>
      <c r="Y41" s="563"/>
      <c r="Z41" s="73"/>
      <c r="AA41" s="73"/>
      <c r="AB41" s="28"/>
      <c r="AC41" s="497"/>
      <c r="AD41" s="498"/>
      <c r="AE41" s="498"/>
      <c r="AF41" s="498"/>
      <c r="AG41" s="498"/>
      <c r="AH41" s="499"/>
      <c r="AI41" s="28"/>
      <c r="AJ41" s="28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s="5" customFormat="1" ht="19.149999999999999" customHeight="1" x14ac:dyDescent="0.2">
      <c r="A42" s="26"/>
      <c r="B42" s="26" t="s">
        <v>108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562"/>
      <c r="T42" s="563"/>
      <c r="U42" s="562"/>
      <c r="V42" s="563"/>
      <c r="W42" s="26"/>
      <c r="X42" s="562"/>
      <c r="Y42" s="563"/>
      <c r="Z42" s="73"/>
      <c r="AA42" s="73"/>
      <c r="AB42" s="28"/>
      <c r="AC42" s="497"/>
      <c r="AD42" s="498"/>
      <c r="AE42" s="498"/>
      <c r="AF42" s="498"/>
      <c r="AG42" s="498"/>
      <c r="AH42" s="499"/>
      <c r="AI42" s="28"/>
      <c r="AJ42" s="28"/>
      <c r="AK42" s="28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s="5" customFormat="1" ht="19.149999999999999" customHeight="1" x14ac:dyDescent="0.2">
      <c r="A43" s="26"/>
      <c r="B43" s="86" t="s">
        <v>109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26"/>
      <c r="O43" s="26"/>
      <c r="P43" s="26"/>
      <c r="Q43" s="26"/>
      <c r="R43" s="86"/>
      <c r="S43" s="562"/>
      <c r="T43" s="563"/>
      <c r="U43" s="562"/>
      <c r="V43" s="563"/>
      <c r="W43" s="26"/>
      <c r="X43" s="562"/>
      <c r="Y43" s="563"/>
      <c r="Z43" s="73"/>
      <c r="AA43" s="73"/>
      <c r="AB43" s="28"/>
      <c r="AC43" s="497"/>
      <c r="AD43" s="498"/>
      <c r="AE43" s="498"/>
      <c r="AF43" s="498"/>
      <c r="AG43" s="498"/>
      <c r="AH43" s="499"/>
      <c r="AI43" s="28"/>
      <c r="AJ43" s="28"/>
      <c r="AK43" s="28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</row>
    <row r="44" spans="1:55" s="5" customFormat="1" ht="19.149999999999999" customHeight="1" x14ac:dyDescent="0.2">
      <c r="A44" s="26"/>
      <c r="B44" s="86" t="s">
        <v>110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26"/>
      <c r="O44" s="26"/>
      <c r="P44" s="26"/>
      <c r="Q44" s="26"/>
      <c r="R44" s="86"/>
      <c r="S44" s="562"/>
      <c r="T44" s="563"/>
      <c r="U44" s="562"/>
      <c r="V44" s="563"/>
      <c r="W44" s="26"/>
      <c r="X44" s="562"/>
      <c r="Y44" s="563"/>
      <c r="Z44" s="73"/>
      <c r="AA44" s="73"/>
      <c r="AB44" s="28"/>
      <c r="AC44" s="497"/>
      <c r="AD44" s="498"/>
      <c r="AE44" s="498"/>
      <c r="AF44" s="498"/>
      <c r="AG44" s="498"/>
      <c r="AH44" s="499"/>
      <c r="AI44" s="28"/>
      <c r="AJ44" s="28"/>
      <c r="AK44" s="28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</row>
    <row r="45" spans="1:55" s="5" customFormat="1" ht="19.149999999999999" customHeight="1" x14ac:dyDescent="0.2">
      <c r="A45" s="2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90"/>
      <c r="O45" s="90"/>
      <c r="P45" s="90"/>
      <c r="Q45" s="90"/>
      <c r="R45" s="86"/>
      <c r="S45" s="89"/>
      <c r="T45" s="89"/>
      <c r="U45" s="86"/>
      <c r="V45" s="86"/>
      <c r="W45" s="64"/>
      <c r="X45" s="86"/>
      <c r="Y45" s="73"/>
      <c r="Z45" s="73"/>
      <c r="AA45" s="73"/>
      <c r="AB45" s="28"/>
      <c r="AC45" s="29"/>
      <c r="AD45" s="29"/>
      <c r="AE45" s="29"/>
      <c r="AF45" s="29"/>
      <c r="AG45" s="29"/>
      <c r="AH45" s="29"/>
      <c r="AI45" s="28"/>
      <c r="AJ45" s="28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s="5" customFormat="1" ht="18.399999999999999" customHeight="1" x14ac:dyDescent="0.2">
      <c r="A46" s="26"/>
      <c r="B46" s="86" t="s">
        <v>129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90"/>
      <c r="O46" s="90"/>
      <c r="P46" s="90"/>
      <c r="Q46" s="90"/>
      <c r="R46" s="86"/>
      <c r="S46" s="90"/>
      <c r="T46" s="90"/>
      <c r="U46" s="86"/>
      <c r="V46" s="86"/>
      <c r="W46" s="64"/>
      <c r="X46" s="86"/>
      <c r="Y46" s="73"/>
      <c r="Z46" s="73"/>
      <c r="AA46" s="73"/>
      <c r="AB46" s="28"/>
      <c r="AC46" s="523" t="s">
        <v>260</v>
      </c>
      <c r="AD46" s="523"/>
      <c r="AE46" s="523"/>
      <c r="AF46" s="523"/>
      <c r="AG46" s="523"/>
      <c r="AH46" s="523"/>
      <c r="AI46" s="28"/>
      <c r="AJ46" s="28"/>
      <c r="AK46" s="28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</row>
    <row r="47" spans="1:55" s="5" customFormat="1" ht="10.9" customHeight="1" x14ac:dyDescent="0.2">
      <c r="A47" s="26"/>
      <c r="B47" s="86"/>
      <c r="C47" s="86"/>
      <c r="D47" s="86"/>
      <c r="E47" s="86"/>
      <c r="F47" s="86"/>
      <c r="G47" s="573" t="s">
        <v>16</v>
      </c>
      <c r="H47" s="573"/>
      <c r="I47" s="573" t="s">
        <v>17</v>
      </c>
      <c r="J47" s="573"/>
      <c r="K47" s="86"/>
      <c r="L47" s="86" t="s">
        <v>96</v>
      </c>
      <c r="M47" s="86"/>
      <c r="N47" s="90"/>
      <c r="O47" s="90"/>
      <c r="P47" s="90"/>
      <c r="Q47" s="90"/>
      <c r="R47" s="86"/>
      <c r="S47" s="573" t="s">
        <v>16</v>
      </c>
      <c r="T47" s="573"/>
      <c r="U47" s="573" t="s">
        <v>17</v>
      </c>
      <c r="V47" s="573"/>
      <c r="W47" s="86"/>
      <c r="X47" s="86" t="s">
        <v>104</v>
      </c>
      <c r="Y47" s="86"/>
      <c r="Z47" s="73"/>
      <c r="AA47" s="73"/>
      <c r="AB47" s="28"/>
      <c r="AC47" s="524"/>
      <c r="AD47" s="524"/>
      <c r="AE47" s="524"/>
      <c r="AF47" s="524"/>
      <c r="AG47" s="524"/>
      <c r="AH47" s="524"/>
      <c r="AI47" s="28"/>
      <c r="AJ47" s="28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</row>
    <row r="48" spans="1:55" s="5" customFormat="1" ht="22.15" customHeight="1" x14ac:dyDescent="0.2">
      <c r="A48" s="26"/>
      <c r="B48" s="116" t="s">
        <v>102</v>
      </c>
      <c r="C48" s="116"/>
      <c r="D48" s="86"/>
      <c r="E48" s="86"/>
      <c r="F48" s="86"/>
      <c r="G48" s="562"/>
      <c r="H48" s="563"/>
      <c r="I48" s="562"/>
      <c r="J48" s="563"/>
      <c r="K48" s="86"/>
      <c r="L48" s="562"/>
      <c r="M48" s="563"/>
      <c r="N48" s="86"/>
      <c r="O48" s="116" t="s">
        <v>97</v>
      </c>
      <c r="P48" s="116"/>
      <c r="Q48" s="117"/>
      <c r="R48" s="116"/>
      <c r="S48" s="562"/>
      <c r="T48" s="563"/>
      <c r="U48" s="562"/>
      <c r="V48" s="563"/>
      <c r="W48" s="86"/>
      <c r="X48" s="562"/>
      <c r="Y48" s="563"/>
      <c r="Z48" s="73"/>
      <c r="AA48" s="73"/>
      <c r="AB48" s="28"/>
      <c r="AC48" s="497"/>
      <c r="AD48" s="498"/>
      <c r="AE48" s="498"/>
      <c r="AF48" s="498"/>
      <c r="AG48" s="498"/>
      <c r="AH48" s="499"/>
      <c r="AI48" s="28"/>
      <c r="AJ48" s="28"/>
      <c r="AK48" s="28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</row>
    <row r="49" spans="1:55" s="5" customFormat="1" ht="22.15" customHeight="1" x14ac:dyDescent="0.2">
      <c r="A49" s="26"/>
      <c r="B49" s="116" t="s">
        <v>100</v>
      </c>
      <c r="C49" s="116"/>
      <c r="D49" s="86"/>
      <c r="E49" s="86"/>
      <c r="F49" s="86"/>
      <c r="G49" s="562"/>
      <c r="H49" s="563"/>
      <c r="I49" s="562"/>
      <c r="J49" s="563"/>
      <c r="K49" s="86"/>
      <c r="L49" s="562"/>
      <c r="M49" s="563"/>
      <c r="N49" s="86"/>
      <c r="O49" s="116" t="s">
        <v>103</v>
      </c>
      <c r="P49" s="116"/>
      <c r="Q49" s="116"/>
      <c r="R49" s="116"/>
      <c r="S49" s="562"/>
      <c r="T49" s="563"/>
      <c r="U49" s="562"/>
      <c r="V49" s="563"/>
      <c r="W49" s="86"/>
      <c r="X49" s="562"/>
      <c r="Y49" s="563"/>
      <c r="Z49" s="86"/>
      <c r="AA49" s="73"/>
      <c r="AB49" s="28"/>
      <c r="AC49" s="497"/>
      <c r="AD49" s="498"/>
      <c r="AE49" s="498"/>
      <c r="AF49" s="498"/>
      <c r="AG49" s="498"/>
      <c r="AH49" s="499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29"/>
      <c r="AV49" s="29"/>
      <c r="AW49" s="29"/>
      <c r="AX49" s="29"/>
      <c r="AY49" s="29"/>
      <c r="AZ49" s="29"/>
      <c r="BA49" s="29"/>
      <c r="BB49" s="29"/>
      <c r="BC49" s="29"/>
    </row>
    <row r="50" spans="1:55" ht="21" customHeight="1" x14ac:dyDescent="0.25">
      <c r="A50" s="21"/>
      <c r="B50" s="116" t="s">
        <v>101</v>
      </c>
      <c r="C50" s="118"/>
      <c r="D50" s="23"/>
      <c r="E50" s="23"/>
      <c r="F50" s="23"/>
      <c r="G50" s="562"/>
      <c r="H50" s="563"/>
      <c r="I50" s="562"/>
      <c r="J50" s="563"/>
      <c r="K50" s="86"/>
      <c r="L50" s="562"/>
      <c r="M50" s="563"/>
      <c r="N50" s="23"/>
      <c r="O50" s="116" t="s">
        <v>106</v>
      </c>
      <c r="P50" s="118"/>
      <c r="Q50" s="118"/>
      <c r="R50" s="119"/>
      <c r="S50" s="562"/>
      <c r="T50" s="563"/>
      <c r="U50" s="562"/>
      <c r="V50" s="563"/>
      <c r="W50" s="86"/>
      <c r="X50" s="562"/>
      <c r="Y50" s="563"/>
      <c r="Z50" s="23"/>
      <c r="AA50" s="333"/>
      <c r="AB50" s="31"/>
      <c r="AC50" s="497"/>
      <c r="AD50" s="498"/>
      <c r="AE50" s="498"/>
      <c r="AF50" s="498"/>
      <c r="AG50" s="498"/>
      <c r="AH50" s="499"/>
      <c r="AI50" s="31"/>
      <c r="AJ50" s="31"/>
      <c r="AK50" s="31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29"/>
      <c r="BB50" s="29"/>
      <c r="BC50" s="29"/>
    </row>
    <row r="51" spans="1:55" s="5" customFormat="1" ht="21.4" customHeight="1" x14ac:dyDescent="0.2">
      <c r="A51" s="26"/>
      <c r="B51" s="116" t="s">
        <v>105</v>
      </c>
      <c r="C51" s="116"/>
      <c r="D51" s="86"/>
      <c r="E51" s="86"/>
      <c r="F51" s="84"/>
      <c r="G51" s="562"/>
      <c r="H51" s="563"/>
      <c r="I51" s="562"/>
      <c r="J51" s="563"/>
      <c r="K51" s="86"/>
      <c r="L51" s="562"/>
      <c r="M51" s="563"/>
      <c r="N51" s="63"/>
      <c r="O51" s="492" t="s">
        <v>138</v>
      </c>
      <c r="P51" s="492"/>
      <c r="Q51" s="492"/>
      <c r="R51" s="493"/>
      <c r="S51" s="562"/>
      <c r="T51" s="563"/>
      <c r="U51" s="562"/>
      <c r="V51" s="563"/>
      <c r="W51" s="64"/>
      <c r="X51" s="562"/>
      <c r="Y51" s="563"/>
      <c r="Z51" s="64"/>
      <c r="AA51" s="73"/>
      <c r="AB51" s="28"/>
      <c r="AC51" s="497"/>
      <c r="AD51" s="498"/>
      <c r="AE51" s="498"/>
      <c r="AF51" s="498"/>
      <c r="AG51" s="498"/>
      <c r="AH51" s="499"/>
      <c r="AI51" s="28"/>
      <c r="AJ51" s="28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</row>
    <row r="52" spans="1:55" s="5" customFormat="1" ht="10.15" customHeight="1" x14ac:dyDescent="0.2">
      <c r="A52" s="26"/>
      <c r="B52" s="518"/>
      <c r="C52" s="518"/>
      <c r="D52" s="518"/>
      <c r="E52" s="518"/>
      <c r="F52" s="518"/>
      <c r="G52" s="518"/>
      <c r="H52" s="518"/>
      <c r="I52" s="518"/>
      <c r="J52" s="518"/>
      <c r="K52" s="518"/>
      <c r="L52" s="518"/>
      <c r="M52" s="518"/>
      <c r="N52" s="518"/>
      <c r="O52" s="518"/>
      <c r="P52" s="518"/>
      <c r="Q52" s="64"/>
      <c r="R52" s="519"/>
      <c r="S52" s="519"/>
      <c r="T52" s="64"/>
      <c r="U52" s="519"/>
      <c r="V52" s="519"/>
      <c r="W52" s="64"/>
      <c r="X52" s="64"/>
      <c r="Y52" s="519"/>
      <c r="Z52" s="519"/>
      <c r="AA52" s="73"/>
      <c r="AB52" s="28"/>
      <c r="AC52" s="29"/>
      <c r="AD52" s="29"/>
      <c r="AE52" s="29"/>
      <c r="AF52" s="29"/>
      <c r="AG52" s="29"/>
      <c r="AH52" s="29"/>
      <c r="AI52" s="28"/>
      <c r="AJ52" s="28"/>
      <c r="AK52" s="28"/>
      <c r="AL52" s="28" t="s">
        <v>120</v>
      </c>
      <c r="AM52" s="28"/>
      <c r="AN52" s="28"/>
      <c r="AO52" s="28"/>
      <c r="AP52" s="28"/>
      <c r="AQ52" s="28"/>
      <c r="AR52" s="28"/>
      <c r="AS52" s="28"/>
      <c r="AT52" s="28"/>
      <c r="AU52" s="29"/>
      <c r="AV52" s="29"/>
      <c r="AW52" s="29"/>
      <c r="AX52" s="29"/>
      <c r="AY52" s="29"/>
      <c r="AZ52" s="29"/>
      <c r="BA52" s="29"/>
      <c r="BB52" s="28"/>
      <c r="BC52" s="28"/>
    </row>
    <row r="53" spans="1:55" s="5" customFormat="1" ht="19.149999999999999" customHeight="1" x14ac:dyDescent="0.2">
      <c r="A53" s="26"/>
      <c r="B53" s="346" t="s">
        <v>269</v>
      </c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346" t="s">
        <v>270</v>
      </c>
      <c r="Q53" s="328"/>
      <c r="R53" s="91"/>
      <c r="S53" s="91"/>
      <c r="T53" s="91"/>
      <c r="U53" s="90"/>
      <c r="V53" s="90"/>
      <c r="W53" s="64"/>
      <c r="X53" s="64"/>
      <c r="Y53" s="64"/>
      <c r="Z53" s="64"/>
      <c r="AA53" s="86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8"/>
      <c r="AM53" s="28"/>
      <c r="AN53" s="28" t="s">
        <v>81</v>
      </c>
      <c r="AO53" s="28"/>
      <c r="AP53" s="28"/>
      <c r="AQ53" s="28"/>
      <c r="AR53" s="28"/>
      <c r="AS53" s="28"/>
      <c r="AT53" s="28"/>
      <c r="AU53" s="29"/>
      <c r="AV53" s="29"/>
      <c r="AW53" s="29"/>
      <c r="AX53" s="29"/>
      <c r="AY53" s="29"/>
      <c r="AZ53" s="29"/>
      <c r="BA53" s="29"/>
      <c r="BB53" s="28"/>
      <c r="BC53" s="28"/>
    </row>
    <row r="54" spans="1:55" s="5" customFormat="1" ht="13.15" customHeight="1" x14ac:dyDescent="0.2">
      <c r="A54" s="26"/>
      <c r="B54" s="85" t="s">
        <v>131</v>
      </c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346"/>
      <c r="Q54" s="328"/>
      <c r="R54" s="91"/>
      <c r="S54" s="91"/>
      <c r="T54" s="91"/>
      <c r="U54" s="90"/>
      <c r="V54" s="90"/>
      <c r="W54" s="64"/>
      <c r="X54" s="64"/>
      <c r="Y54" s="64"/>
      <c r="Z54" s="64"/>
      <c r="AA54" s="86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8"/>
      <c r="AM54" s="28"/>
      <c r="AN54" s="28"/>
      <c r="AO54" s="28"/>
      <c r="AP54" s="28"/>
      <c r="AQ54" s="28"/>
      <c r="AR54" s="28"/>
      <c r="AS54" s="28"/>
      <c r="AT54" s="28"/>
      <c r="AU54" s="29"/>
      <c r="AV54" s="29"/>
      <c r="AW54" s="29"/>
      <c r="AX54" s="29"/>
      <c r="AY54" s="29"/>
      <c r="AZ54" s="29"/>
      <c r="BA54" s="29"/>
      <c r="BB54" s="28"/>
      <c r="BC54" s="28"/>
    </row>
    <row r="55" spans="1:55" s="5" customFormat="1" ht="15" customHeight="1" x14ac:dyDescent="0.2">
      <c r="A55" s="26"/>
      <c r="B55" s="64" t="s">
        <v>128</v>
      </c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346"/>
      <c r="Q55" s="328"/>
      <c r="R55" s="91"/>
      <c r="S55" s="91"/>
      <c r="T55" s="91"/>
      <c r="U55" s="90"/>
      <c r="V55" s="90"/>
      <c r="W55" s="64"/>
      <c r="X55" s="64"/>
      <c r="Y55" s="64"/>
      <c r="Z55" s="64"/>
      <c r="AA55" s="86"/>
      <c r="AB55" s="29"/>
      <c r="AC55" s="34" t="s">
        <v>260</v>
      </c>
      <c r="AD55" s="34"/>
      <c r="AE55" s="34"/>
      <c r="AF55" s="34"/>
      <c r="AG55" s="34"/>
      <c r="AH55" s="34"/>
      <c r="AI55" s="29"/>
      <c r="AJ55" s="29"/>
      <c r="AK55" s="29"/>
      <c r="AL55" s="581" t="s">
        <v>82</v>
      </c>
      <c r="AM55" s="582"/>
      <c r="AN55" s="568">
        <f>IF(T57&gt;0,T57/H57,0)</f>
        <v>0</v>
      </c>
      <c r="AO55" s="569"/>
      <c r="AP55" s="28"/>
      <c r="AQ55" s="28"/>
      <c r="AR55" s="583" t="s">
        <v>116</v>
      </c>
      <c r="AS55" s="583"/>
      <c r="AT55" s="584"/>
      <c r="AU55" s="568">
        <f>H57+H58+H59+H60+H61</f>
        <v>0</v>
      </c>
      <c r="AV55" s="569"/>
      <c r="AW55" s="29"/>
      <c r="AX55" s="29"/>
      <c r="AY55" s="29"/>
      <c r="AZ55" s="29"/>
      <c r="BA55" s="29"/>
      <c r="BB55" s="28"/>
      <c r="BC55" s="28"/>
    </row>
    <row r="56" spans="1:55" s="5" customFormat="1" ht="8.65" customHeight="1" x14ac:dyDescent="0.2">
      <c r="A56" s="26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346"/>
      <c r="Q56" s="328"/>
      <c r="R56" s="91"/>
      <c r="S56" s="91"/>
      <c r="T56" s="91"/>
      <c r="U56" s="90"/>
      <c r="V56" s="90"/>
      <c r="W56" s="64"/>
      <c r="X56" s="64"/>
      <c r="Y56" s="64"/>
      <c r="Z56" s="64"/>
      <c r="AA56" s="86"/>
      <c r="AB56" s="29"/>
      <c r="AC56" s="34"/>
      <c r="AD56" s="34"/>
      <c r="AE56" s="34"/>
      <c r="AF56" s="34"/>
      <c r="AG56" s="34"/>
      <c r="AH56" s="34"/>
      <c r="AI56" s="29"/>
      <c r="AJ56" s="29"/>
      <c r="AK56" s="29"/>
      <c r="AL56" s="581"/>
      <c r="AM56" s="582"/>
      <c r="AN56" s="570"/>
      <c r="AO56" s="571"/>
      <c r="AP56" s="29" t="s">
        <v>83</v>
      </c>
      <c r="AQ56" s="111"/>
      <c r="AR56" s="583"/>
      <c r="AS56" s="583"/>
      <c r="AT56" s="584"/>
      <c r="AU56" s="570"/>
      <c r="AV56" s="571"/>
      <c r="AW56" s="30" t="s">
        <v>32</v>
      </c>
      <c r="AX56" s="29"/>
      <c r="AY56" s="29"/>
      <c r="AZ56" s="29"/>
      <c r="BA56" s="29"/>
      <c r="BB56" s="29"/>
      <c r="BC56" s="28"/>
    </row>
    <row r="57" spans="1:55" s="5" customFormat="1" ht="20.65" customHeight="1" x14ac:dyDescent="0.2">
      <c r="A57" s="26"/>
      <c r="B57" s="492" t="s">
        <v>142</v>
      </c>
      <c r="C57" s="492"/>
      <c r="D57" s="492"/>
      <c r="E57" s="492"/>
      <c r="F57" s="492"/>
      <c r="G57" s="493"/>
      <c r="H57" s="577"/>
      <c r="I57" s="578"/>
      <c r="J57" s="578"/>
      <c r="K57" s="578"/>
      <c r="L57" s="578"/>
      <c r="M57" s="579"/>
      <c r="N57" s="116" t="s">
        <v>32</v>
      </c>
      <c r="O57" s="492" t="s">
        <v>141</v>
      </c>
      <c r="P57" s="492"/>
      <c r="Q57" s="492"/>
      <c r="R57" s="492"/>
      <c r="S57" s="493"/>
      <c r="T57" s="497"/>
      <c r="U57" s="498"/>
      <c r="V57" s="498"/>
      <c r="W57" s="498"/>
      <c r="X57" s="498"/>
      <c r="Y57" s="499"/>
      <c r="Z57" s="86" t="s">
        <v>33</v>
      </c>
      <c r="AA57" s="86"/>
      <c r="AB57" s="29"/>
      <c r="AC57" s="497"/>
      <c r="AD57" s="498"/>
      <c r="AE57" s="498"/>
      <c r="AF57" s="498"/>
      <c r="AG57" s="498"/>
      <c r="AH57" s="499"/>
      <c r="AI57" s="29"/>
      <c r="AJ57" s="29"/>
      <c r="AK57" s="29"/>
      <c r="AL57" s="581" t="s">
        <v>84</v>
      </c>
      <c r="AM57" s="582"/>
      <c r="AN57" s="574">
        <f>IF(T58&gt;0,T58/H58,0)</f>
        <v>0</v>
      </c>
      <c r="AO57" s="575"/>
      <c r="AP57" s="29" t="s">
        <v>85</v>
      </c>
      <c r="AQ57" s="111"/>
      <c r="AR57" s="566" t="s">
        <v>121</v>
      </c>
      <c r="AS57" s="566"/>
      <c r="AT57" s="567"/>
      <c r="AU57" s="640">
        <f>AU55*0.15</f>
        <v>0</v>
      </c>
      <c r="AV57" s="641"/>
      <c r="AW57" s="30" t="s">
        <v>32</v>
      </c>
      <c r="AX57" s="29"/>
      <c r="AY57" s="29"/>
      <c r="AZ57" s="29"/>
      <c r="BA57" s="29"/>
      <c r="BB57" s="29"/>
      <c r="BC57" s="28"/>
    </row>
    <row r="58" spans="1:55" s="5" customFormat="1" ht="22.5" customHeight="1" x14ac:dyDescent="0.2">
      <c r="A58" s="26"/>
      <c r="B58" s="116" t="s">
        <v>28</v>
      </c>
      <c r="C58" s="347"/>
      <c r="D58" s="347"/>
      <c r="E58" s="347"/>
      <c r="F58" s="347"/>
      <c r="G58" s="347"/>
      <c r="H58" s="577"/>
      <c r="I58" s="578"/>
      <c r="J58" s="578"/>
      <c r="K58" s="578"/>
      <c r="L58" s="578"/>
      <c r="M58" s="579"/>
      <c r="N58" s="116" t="s">
        <v>32</v>
      </c>
      <c r="O58" s="347" t="s">
        <v>24</v>
      </c>
      <c r="P58" s="347"/>
      <c r="Q58" s="347"/>
      <c r="R58" s="347"/>
      <c r="S58" s="347"/>
      <c r="T58" s="497"/>
      <c r="U58" s="498"/>
      <c r="V58" s="498"/>
      <c r="W58" s="498"/>
      <c r="X58" s="498"/>
      <c r="Y58" s="499"/>
      <c r="Z58" s="86" t="s">
        <v>12</v>
      </c>
      <c r="AA58" s="86"/>
      <c r="AB58" s="29"/>
      <c r="AC58" s="497"/>
      <c r="AD58" s="498"/>
      <c r="AE58" s="498"/>
      <c r="AF58" s="498"/>
      <c r="AG58" s="498"/>
      <c r="AH58" s="499"/>
      <c r="AI58" s="29"/>
      <c r="AJ58" s="29"/>
      <c r="AK58" s="29"/>
      <c r="AL58" s="581" t="s">
        <v>87</v>
      </c>
      <c r="AM58" s="582"/>
      <c r="AN58" s="574">
        <f>IF(T59&gt;0,T59/H59,0)</f>
        <v>0</v>
      </c>
      <c r="AO58" s="575"/>
      <c r="AP58" s="29" t="s">
        <v>86</v>
      </c>
      <c r="AQ58" s="111"/>
      <c r="AR58" s="564" t="s">
        <v>117</v>
      </c>
      <c r="AS58" s="564"/>
      <c r="AT58" s="565"/>
      <c r="AU58" s="642">
        <f>AU57*10</f>
        <v>0</v>
      </c>
      <c r="AV58" s="643"/>
      <c r="AW58" s="580" t="s">
        <v>32</v>
      </c>
      <c r="AX58" s="29"/>
      <c r="AY58" s="29"/>
      <c r="AZ58" s="29"/>
      <c r="BA58" s="29"/>
      <c r="BB58" s="29"/>
      <c r="BC58" s="28"/>
    </row>
    <row r="59" spans="1:55" s="5" customFormat="1" ht="25.5" customHeight="1" x14ac:dyDescent="0.2">
      <c r="A59" s="26"/>
      <c r="B59" s="350" t="s">
        <v>26</v>
      </c>
      <c r="C59" s="347"/>
      <c r="D59" s="347"/>
      <c r="E59" s="347"/>
      <c r="F59" s="347"/>
      <c r="G59" s="347"/>
      <c r="H59" s="577"/>
      <c r="I59" s="578"/>
      <c r="J59" s="578"/>
      <c r="K59" s="578"/>
      <c r="L59" s="578"/>
      <c r="M59" s="579"/>
      <c r="N59" s="116" t="s">
        <v>32</v>
      </c>
      <c r="O59" s="347" t="s">
        <v>29</v>
      </c>
      <c r="P59" s="347"/>
      <c r="Q59" s="347"/>
      <c r="R59" s="347"/>
      <c r="S59" s="347"/>
      <c r="T59" s="497"/>
      <c r="U59" s="498"/>
      <c r="V59" s="498"/>
      <c r="W59" s="498"/>
      <c r="X59" s="498"/>
      <c r="Y59" s="499"/>
      <c r="Z59" s="86" t="s">
        <v>34</v>
      </c>
      <c r="AA59" s="86"/>
      <c r="AB59" s="29"/>
      <c r="AC59" s="497"/>
      <c r="AD59" s="498"/>
      <c r="AE59" s="498"/>
      <c r="AF59" s="498"/>
      <c r="AG59" s="498"/>
      <c r="AH59" s="499"/>
      <c r="AI59" s="29"/>
      <c r="AJ59" s="29"/>
      <c r="AK59" s="29"/>
      <c r="AL59" s="581" t="s">
        <v>30</v>
      </c>
      <c r="AM59" s="582"/>
      <c r="AN59" s="574">
        <f>IF(T60&gt;0,T60/H60,0)</f>
        <v>0</v>
      </c>
      <c r="AO59" s="575"/>
      <c r="AP59" s="29" t="s">
        <v>32</v>
      </c>
      <c r="AQ59" s="111"/>
      <c r="AR59" s="564"/>
      <c r="AS59" s="564"/>
      <c r="AT59" s="565"/>
      <c r="AU59" s="644"/>
      <c r="AV59" s="645"/>
      <c r="AW59" s="580"/>
      <c r="AX59" s="29"/>
      <c r="AY59" s="29"/>
      <c r="AZ59" s="29"/>
      <c r="BA59" s="29"/>
      <c r="BB59" s="29"/>
      <c r="BC59" s="28"/>
    </row>
    <row r="60" spans="1:55" s="5" customFormat="1" ht="24" customHeight="1" x14ac:dyDescent="0.2">
      <c r="A60" s="26"/>
      <c r="B60" s="350" t="s">
        <v>31</v>
      </c>
      <c r="C60" s="347"/>
      <c r="D60" s="347"/>
      <c r="E60" s="347"/>
      <c r="F60" s="347"/>
      <c r="G60" s="347"/>
      <c r="H60" s="609"/>
      <c r="I60" s="578"/>
      <c r="J60" s="578"/>
      <c r="K60" s="578"/>
      <c r="L60" s="578"/>
      <c r="M60" s="579"/>
      <c r="N60" s="116" t="s">
        <v>32</v>
      </c>
      <c r="O60" s="347" t="s">
        <v>30</v>
      </c>
      <c r="P60" s="347"/>
      <c r="Q60" s="347"/>
      <c r="R60" s="347"/>
      <c r="S60" s="347"/>
      <c r="T60" s="585"/>
      <c r="U60" s="498"/>
      <c r="V60" s="498"/>
      <c r="W60" s="498"/>
      <c r="X60" s="498"/>
      <c r="Y60" s="499"/>
      <c r="Z60" s="86"/>
      <c r="AA60" s="86"/>
      <c r="AB60" s="29"/>
      <c r="AC60" s="497"/>
      <c r="AD60" s="498"/>
      <c r="AE60" s="498"/>
      <c r="AF60" s="498"/>
      <c r="AG60" s="498"/>
      <c r="AH60" s="499"/>
      <c r="AI60" s="29"/>
      <c r="AJ60" s="29"/>
      <c r="AK60" s="29"/>
      <c r="AL60" s="581" t="s">
        <v>88</v>
      </c>
      <c r="AM60" s="582"/>
      <c r="AN60" s="574">
        <f>IF(T61&gt;0,T61/H61,0)</f>
        <v>0</v>
      </c>
      <c r="AO60" s="575"/>
      <c r="AP60" s="29" t="s">
        <v>85</v>
      </c>
      <c r="AQ60" s="111"/>
      <c r="AR60" s="566" t="s">
        <v>118</v>
      </c>
      <c r="AS60" s="566"/>
      <c r="AT60" s="567"/>
      <c r="AU60" s="640">
        <f>P89-AU58</f>
        <v>0</v>
      </c>
      <c r="AV60" s="641"/>
      <c r="AW60" s="30" t="s">
        <v>32</v>
      </c>
      <c r="AX60" s="29"/>
      <c r="AY60" s="29"/>
      <c r="AZ60" s="29"/>
      <c r="BA60" s="29"/>
      <c r="BB60" s="29"/>
      <c r="BC60" s="28"/>
    </row>
    <row r="61" spans="1:55" s="5" customFormat="1" ht="19.149999999999999" customHeight="1" x14ac:dyDescent="0.25">
      <c r="A61" s="26"/>
      <c r="B61" s="350" t="s">
        <v>27</v>
      </c>
      <c r="C61" s="347"/>
      <c r="D61" s="347"/>
      <c r="E61" s="347"/>
      <c r="F61" s="347"/>
      <c r="G61" s="347"/>
      <c r="H61" s="577"/>
      <c r="I61" s="578"/>
      <c r="J61" s="578"/>
      <c r="K61" s="578"/>
      <c r="L61" s="578"/>
      <c r="M61" s="579"/>
      <c r="N61" s="116" t="s">
        <v>32</v>
      </c>
      <c r="O61" s="347" t="s">
        <v>25</v>
      </c>
      <c r="P61" s="347"/>
      <c r="Q61" s="347"/>
      <c r="R61" s="347"/>
      <c r="S61" s="347"/>
      <c r="T61" s="497"/>
      <c r="U61" s="498"/>
      <c r="V61" s="498"/>
      <c r="W61" s="498"/>
      <c r="X61" s="498"/>
      <c r="Y61" s="499"/>
      <c r="Z61" s="86" t="s">
        <v>12</v>
      </c>
      <c r="AA61" s="86"/>
      <c r="AB61" s="29"/>
      <c r="AC61" s="497"/>
      <c r="AD61" s="498"/>
      <c r="AE61" s="498"/>
      <c r="AF61" s="498"/>
      <c r="AG61" s="498"/>
      <c r="AH61" s="499"/>
      <c r="AI61" s="29"/>
      <c r="AJ61" s="29"/>
      <c r="AK61" s="29"/>
      <c r="AL61" s="38"/>
      <c r="AM61" s="31"/>
      <c r="AN61" s="31"/>
      <c r="AO61" s="31"/>
      <c r="AP61" s="31"/>
      <c r="AQ61" s="31"/>
      <c r="AR61" s="31"/>
      <c r="AS61" s="31"/>
      <c r="AT61" s="31"/>
      <c r="AU61" s="32"/>
      <c r="AV61" s="32"/>
      <c r="AW61" s="32"/>
      <c r="AX61" s="32"/>
      <c r="AY61" s="32"/>
      <c r="AZ61" s="32"/>
      <c r="BA61" s="29"/>
      <c r="BB61" s="38"/>
      <c r="BC61" s="38"/>
    </row>
    <row r="62" spans="1:55" ht="12" customHeight="1" x14ac:dyDescent="0.25">
      <c r="A62" s="21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6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9"/>
      <c r="AM62" s="39"/>
      <c r="AN62" s="39"/>
      <c r="AO62" s="39"/>
      <c r="AP62" s="39"/>
      <c r="AQ62" s="39"/>
      <c r="AR62" s="39"/>
      <c r="AS62" s="40"/>
      <c r="AT62" s="40"/>
      <c r="AU62" s="32"/>
      <c r="AV62" s="32"/>
      <c r="AW62" s="32"/>
      <c r="AX62" s="32"/>
      <c r="AY62" s="32"/>
      <c r="AZ62" s="32"/>
      <c r="BA62" s="32"/>
      <c r="BB62" s="39"/>
      <c r="BC62" s="39"/>
    </row>
    <row r="63" spans="1:55" ht="12" customHeight="1" x14ac:dyDescent="0.25">
      <c r="A63" s="21"/>
      <c r="B63" s="94" t="s">
        <v>111</v>
      </c>
      <c r="C63" s="91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6"/>
      <c r="T63" s="96"/>
      <c r="U63" s="96"/>
      <c r="V63" s="98"/>
      <c r="W63" s="98"/>
      <c r="X63" s="98"/>
      <c r="Y63" s="98"/>
      <c r="Z63" s="98"/>
      <c r="AA63" s="336"/>
      <c r="AB63" s="32"/>
      <c r="AC63" s="523" t="s">
        <v>260</v>
      </c>
      <c r="AD63" s="523"/>
      <c r="AE63" s="523"/>
      <c r="AF63" s="523"/>
      <c r="AG63" s="523"/>
      <c r="AH63" s="523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43"/>
      <c r="BC63" s="43"/>
    </row>
    <row r="64" spans="1:55" ht="12" customHeight="1" x14ac:dyDescent="0.25">
      <c r="A64" s="21"/>
      <c r="B64" s="85" t="s">
        <v>128</v>
      </c>
      <c r="C64" s="91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6"/>
      <c r="T64" s="96"/>
      <c r="U64" s="96"/>
      <c r="V64" s="98"/>
      <c r="W64" s="98"/>
      <c r="X64" s="98"/>
      <c r="Y64" s="98"/>
      <c r="Z64" s="98"/>
      <c r="AA64" s="336"/>
      <c r="AB64" s="32"/>
      <c r="AC64" s="524"/>
      <c r="AD64" s="524"/>
      <c r="AE64" s="524"/>
      <c r="AF64" s="524"/>
      <c r="AG64" s="524"/>
      <c r="AH64" s="524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43"/>
      <c r="BC64" s="43"/>
    </row>
    <row r="65" spans="1:55" ht="12" customHeight="1" x14ac:dyDescent="0.25">
      <c r="A65" s="21"/>
      <c r="B65" s="86"/>
      <c r="C65" s="91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6"/>
      <c r="T65" s="96"/>
      <c r="U65" s="96"/>
      <c r="V65" s="98"/>
      <c r="W65" s="98"/>
      <c r="X65" s="98"/>
      <c r="Y65" s="98"/>
      <c r="Z65" s="98"/>
      <c r="AA65" s="336"/>
      <c r="AB65" s="32"/>
      <c r="AC65" s="525"/>
      <c r="AD65" s="526"/>
      <c r="AE65" s="526"/>
      <c r="AF65" s="526"/>
      <c r="AG65" s="526"/>
      <c r="AH65" s="527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42"/>
      <c r="BC65" s="42"/>
    </row>
    <row r="66" spans="1:55" ht="24.4" customHeight="1" x14ac:dyDescent="0.25">
      <c r="A66" s="21"/>
      <c r="B66" s="99"/>
      <c r="C66" s="459"/>
      <c r="D66" s="461"/>
      <c r="E66" s="100"/>
      <c r="F66" s="408" t="s">
        <v>114</v>
      </c>
      <c r="G66" s="408"/>
      <c r="H66" s="408"/>
      <c r="I66" s="408"/>
      <c r="J66" s="408"/>
      <c r="K66" s="408"/>
      <c r="L66" s="408"/>
      <c r="M66" s="408"/>
      <c r="N66" s="408"/>
      <c r="O66" s="408"/>
      <c r="P66" s="408"/>
      <c r="Q66" s="408"/>
      <c r="R66" s="408"/>
      <c r="S66" s="408"/>
      <c r="T66" s="408"/>
      <c r="U66" s="408"/>
      <c r="V66" s="408"/>
      <c r="W66" s="408"/>
      <c r="X66" s="408"/>
      <c r="Y66" s="100"/>
      <c r="Z66" s="100"/>
      <c r="AA66" s="336"/>
      <c r="AB66" s="32"/>
      <c r="AC66" s="528"/>
      <c r="AD66" s="529"/>
      <c r="AE66" s="529"/>
      <c r="AF66" s="529"/>
      <c r="AG66" s="529"/>
      <c r="AH66" s="530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42"/>
      <c r="BC66" s="42"/>
    </row>
    <row r="67" spans="1:55" ht="9.4" customHeight="1" x14ac:dyDescent="0.25">
      <c r="A67" s="21"/>
      <c r="B67" s="99"/>
      <c r="C67" s="101"/>
      <c r="D67" s="101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336"/>
      <c r="AB67" s="32"/>
      <c r="AC67" s="525"/>
      <c r="AD67" s="526"/>
      <c r="AE67" s="526"/>
      <c r="AF67" s="526"/>
      <c r="AG67" s="526"/>
      <c r="AH67" s="527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42"/>
      <c r="BC67" s="42"/>
    </row>
    <row r="68" spans="1:55" ht="27" customHeight="1" x14ac:dyDescent="0.25">
      <c r="A68" s="21"/>
      <c r="B68" s="99"/>
      <c r="C68" s="459"/>
      <c r="D68" s="461"/>
      <c r="E68" s="100"/>
      <c r="F68" s="639" t="s">
        <v>112</v>
      </c>
      <c r="G68" s="639"/>
      <c r="H68" s="639"/>
      <c r="I68" s="639"/>
      <c r="J68" s="639"/>
      <c r="K68" s="639"/>
      <c r="L68" s="639"/>
      <c r="M68" s="639"/>
      <c r="N68" s="639"/>
      <c r="O68" s="639"/>
      <c r="P68" s="639"/>
      <c r="Q68" s="639"/>
      <c r="R68" s="639"/>
      <c r="S68" s="639"/>
      <c r="T68" s="639"/>
      <c r="U68" s="639"/>
      <c r="V68" s="639"/>
      <c r="W68" s="639"/>
      <c r="X68" s="639"/>
      <c r="Y68" s="100"/>
      <c r="Z68" s="100"/>
      <c r="AA68" s="336"/>
      <c r="AB68" s="32"/>
      <c r="AC68" s="528"/>
      <c r="AD68" s="529"/>
      <c r="AE68" s="529"/>
      <c r="AF68" s="529"/>
      <c r="AG68" s="529"/>
      <c r="AH68" s="530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42"/>
      <c r="BC68" s="42"/>
    </row>
    <row r="69" spans="1:55" ht="7.5" customHeight="1" x14ac:dyDescent="0.25">
      <c r="A69" s="21"/>
      <c r="B69" s="99"/>
      <c r="C69" s="101"/>
      <c r="D69" s="101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336"/>
      <c r="AB69" s="32"/>
      <c r="AC69" s="525"/>
      <c r="AD69" s="526"/>
      <c r="AE69" s="526"/>
      <c r="AF69" s="526"/>
      <c r="AG69" s="526"/>
      <c r="AH69" s="527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42"/>
      <c r="BC69" s="42"/>
    </row>
    <row r="70" spans="1:55" ht="26.65" customHeight="1" x14ac:dyDescent="0.25">
      <c r="A70" s="21"/>
      <c r="B70" s="99"/>
      <c r="C70" s="459"/>
      <c r="D70" s="461"/>
      <c r="E70" s="100"/>
      <c r="F70" s="534" t="s">
        <v>9</v>
      </c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102"/>
      <c r="Z70" s="102"/>
      <c r="AA70" s="336"/>
      <c r="AB70" s="32"/>
      <c r="AC70" s="528"/>
      <c r="AD70" s="529"/>
      <c r="AE70" s="529"/>
      <c r="AF70" s="529"/>
      <c r="AG70" s="529"/>
      <c r="AH70" s="530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42"/>
      <c r="BC70" s="42"/>
    </row>
    <row r="71" spans="1:55" ht="8.65" customHeight="1" x14ac:dyDescent="0.25">
      <c r="A71" s="21"/>
      <c r="B71" s="99"/>
      <c r="C71" s="101"/>
      <c r="D71" s="101"/>
      <c r="E71" s="100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36"/>
      <c r="AB71" s="32"/>
      <c r="AC71" s="525"/>
      <c r="AD71" s="526"/>
      <c r="AE71" s="526"/>
      <c r="AF71" s="526"/>
      <c r="AG71" s="526"/>
      <c r="AH71" s="527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42"/>
      <c r="BC71" s="42"/>
    </row>
    <row r="72" spans="1:55" ht="24.4" customHeight="1" x14ac:dyDescent="0.25">
      <c r="A72" s="21"/>
      <c r="B72" s="99"/>
      <c r="C72" s="459"/>
      <c r="D72" s="461"/>
      <c r="E72" s="100"/>
      <c r="F72" s="534" t="s">
        <v>4</v>
      </c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102"/>
      <c r="Z72" s="102"/>
      <c r="AA72" s="336"/>
      <c r="AB72" s="32"/>
      <c r="AC72" s="528"/>
      <c r="AD72" s="529"/>
      <c r="AE72" s="529"/>
      <c r="AF72" s="529"/>
      <c r="AG72" s="529"/>
      <c r="AH72" s="530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42"/>
      <c r="BC72" s="42"/>
    </row>
    <row r="73" spans="1:55" ht="6" customHeight="1" x14ac:dyDescent="0.25">
      <c r="A73" s="21"/>
      <c r="B73" s="99"/>
      <c r="C73" s="101"/>
      <c r="D73" s="101"/>
      <c r="E73" s="100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36"/>
      <c r="AB73" s="32"/>
      <c r="AC73" s="525"/>
      <c r="AD73" s="526"/>
      <c r="AE73" s="526"/>
      <c r="AF73" s="526"/>
      <c r="AG73" s="526"/>
      <c r="AH73" s="527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42"/>
      <c r="BC73" s="42"/>
    </row>
    <row r="74" spans="1:55" ht="20.65" customHeight="1" x14ac:dyDescent="0.25">
      <c r="A74" s="21"/>
      <c r="B74" s="99"/>
      <c r="C74" s="459"/>
      <c r="D74" s="461"/>
      <c r="E74" s="100"/>
      <c r="F74" s="408" t="s">
        <v>113</v>
      </c>
      <c r="G74" s="408"/>
      <c r="H74" s="408"/>
      <c r="I74" s="408"/>
      <c r="J74" s="408"/>
      <c r="K74" s="408"/>
      <c r="L74" s="408"/>
      <c r="M74" s="408"/>
      <c r="N74" s="408"/>
      <c r="O74" s="408"/>
      <c r="P74" s="408"/>
      <c r="Q74" s="408"/>
      <c r="R74" s="408"/>
      <c r="S74" s="408"/>
      <c r="T74" s="408"/>
      <c r="U74" s="408"/>
      <c r="V74" s="408"/>
      <c r="W74" s="408"/>
      <c r="X74" s="408"/>
      <c r="Y74" s="100"/>
      <c r="Z74" s="100"/>
      <c r="AA74" s="336"/>
      <c r="AB74" s="32"/>
      <c r="AC74" s="528"/>
      <c r="AD74" s="529"/>
      <c r="AE74" s="529"/>
      <c r="AF74" s="529"/>
      <c r="AG74" s="529"/>
      <c r="AH74" s="530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42"/>
      <c r="BC74" s="42"/>
    </row>
    <row r="75" spans="1:55" ht="6.4" customHeight="1" x14ac:dyDescent="0.25">
      <c r="A75" s="21"/>
      <c r="B75" s="99"/>
      <c r="C75" s="101"/>
      <c r="D75" s="101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336"/>
      <c r="AB75" s="32"/>
      <c r="AC75" s="525"/>
      <c r="AD75" s="526"/>
      <c r="AE75" s="526"/>
      <c r="AF75" s="526"/>
      <c r="AG75" s="526"/>
      <c r="AH75" s="527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42"/>
      <c r="BC75" s="42"/>
    </row>
    <row r="76" spans="1:55" ht="22.15" customHeight="1" x14ac:dyDescent="0.25">
      <c r="A76" s="21"/>
      <c r="B76" s="99"/>
      <c r="C76" s="459"/>
      <c r="D76" s="461"/>
      <c r="E76" s="100"/>
      <c r="F76" s="408" t="s">
        <v>184</v>
      </c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00"/>
      <c r="Z76" s="100"/>
      <c r="AA76" s="336"/>
      <c r="AB76" s="32"/>
      <c r="AC76" s="528"/>
      <c r="AD76" s="529"/>
      <c r="AE76" s="529"/>
      <c r="AF76" s="529"/>
      <c r="AG76" s="529"/>
      <c r="AH76" s="530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42"/>
      <c r="BC76" s="42"/>
    </row>
    <row r="77" spans="1:55" ht="4.9000000000000004" customHeight="1" x14ac:dyDescent="0.25">
      <c r="A77" s="21"/>
      <c r="B77" s="99"/>
      <c r="C77" s="101"/>
      <c r="D77" s="101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336"/>
      <c r="AB77" s="32"/>
      <c r="AC77" s="525"/>
      <c r="AD77" s="526"/>
      <c r="AE77" s="526"/>
      <c r="AF77" s="526"/>
      <c r="AG77" s="526"/>
      <c r="AH77" s="527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42"/>
      <c r="BC77" s="42"/>
    </row>
    <row r="78" spans="1:55" ht="23.45" customHeight="1" x14ac:dyDescent="0.25">
      <c r="A78" s="21"/>
      <c r="B78" s="99"/>
      <c r="C78" s="459"/>
      <c r="D78" s="461"/>
      <c r="E78" s="100"/>
      <c r="F78" s="408" t="s">
        <v>185</v>
      </c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00"/>
      <c r="Z78" s="100"/>
      <c r="AA78" s="336"/>
      <c r="AB78" s="32"/>
      <c r="AC78" s="646"/>
      <c r="AD78" s="647"/>
      <c r="AE78" s="647"/>
      <c r="AF78" s="647"/>
      <c r="AG78" s="647"/>
      <c r="AH78" s="648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42"/>
      <c r="BC78" s="42"/>
    </row>
    <row r="79" spans="1:55" ht="4.9000000000000004" customHeight="1" x14ac:dyDescent="0.25">
      <c r="A79" s="21"/>
      <c r="B79" s="99"/>
      <c r="C79" s="101"/>
      <c r="D79" s="101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336"/>
      <c r="AB79" s="32"/>
      <c r="AC79" s="646"/>
      <c r="AD79" s="647"/>
      <c r="AE79" s="647"/>
      <c r="AF79" s="647"/>
      <c r="AG79" s="647"/>
      <c r="AH79" s="648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42"/>
      <c r="BC79" s="42"/>
    </row>
    <row r="80" spans="1:55" ht="22.15" customHeight="1" x14ac:dyDescent="0.25">
      <c r="A80" s="21"/>
      <c r="B80" s="99"/>
      <c r="C80" s="459"/>
      <c r="D80" s="461"/>
      <c r="E80" s="100"/>
      <c r="F80" s="408" t="s">
        <v>115</v>
      </c>
      <c r="G80" s="408"/>
      <c r="H80" s="408"/>
      <c r="I80" s="408"/>
      <c r="J80" s="408"/>
      <c r="K80" s="408"/>
      <c r="L80" s="408"/>
      <c r="M80" s="408"/>
      <c r="N80" s="408"/>
      <c r="O80" s="408"/>
      <c r="P80" s="408"/>
      <c r="Q80" s="408"/>
      <c r="R80" s="408"/>
      <c r="S80" s="408"/>
      <c r="T80" s="408"/>
      <c r="U80" s="408"/>
      <c r="V80" s="408"/>
      <c r="W80" s="408"/>
      <c r="X80" s="408"/>
      <c r="Y80" s="100"/>
      <c r="Z80" s="100"/>
      <c r="AA80" s="336"/>
      <c r="AB80" s="32"/>
      <c r="AC80" s="528"/>
      <c r="AD80" s="529"/>
      <c r="AE80" s="529"/>
      <c r="AF80" s="529"/>
      <c r="AG80" s="529"/>
      <c r="AH80" s="530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576"/>
      <c r="BC80" s="576"/>
    </row>
    <row r="81" spans="1:55" ht="11.25" customHeight="1" x14ac:dyDescent="0.25">
      <c r="A81" s="21"/>
      <c r="B81" s="103"/>
      <c r="C81" s="35"/>
      <c r="D81" s="35"/>
      <c r="E81" s="35"/>
      <c r="F81" s="534"/>
      <c r="G81" s="534"/>
      <c r="H81" s="534"/>
      <c r="I81" s="534"/>
      <c r="J81" s="534"/>
      <c r="K81" s="534"/>
      <c r="L81" s="534"/>
      <c r="M81" s="534"/>
      <c r="N81" s="534"/>
      <c r="O81" s="534"/>
      <c r="P81" s="534"/>
      <c r="Q81" s="534"/>
      <c r="R81" s="534"/>
      <c r="S81" s="534"/>
      <c r="T81" s="534"/>
      <c r="U81" s="534"/>
      <c r="V81" s="534"/>
      <c r="W81" s="534"/>
      <c r="X81" s="534"/>
      <c r="Y81" s="534"/>
      <c r="Z81" s="534"/>
      <c r="AA81" s="336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41"/>
      <c r="BC81" s="41"/>
    </row>
    <row r="82" spans="1:55" ht="15" customHeight="1" x14ac:dyDescent="0.25">
      <c r="A82" s="21"/>
      <c r="B82" s="85" t="s">
        <v>128</v>
      </c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37" t="s">
        <v>45</v>
      </c>
      <c r="W82" s="37"/>
      <c r="X82" s="104" t="s">
        <v>58</v>
      </c>
      <c r="Y82" s="21"/>
      <c r="Z82" s="336"/>
      <c r="AA82" s="336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1"/>
      <c r="BC82" s="31"/>
    </row>
    <row r="83" spans="1:55" ht="14.25" customHeight="1" x14ac:dyDescent="0.25">
      <c r="A83" s="21"/>
      <c r="B83" s="22" t="s">
        <v>262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105"/>
      <c r="Q83" s="24"/>
      <c r="R83" s="24"/>
      <c r="S83" s="24"/>
      <c r="T83" s="24"/>
      <c r="U83" s="21"/>
      <c r="V83" s="521"/>
      <c r="W83" s="522"/>
      <c r="X83" s="521"/>
      <c r="Y83" s="522"/>
      <c r="Z83" s="337"/>
      <c r="AA83" s="336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1"/>
      <c r="BC83" s="31"/>
    </row>
    <row r="84" spans="1:55" ht="14.25" customHeight="1" x14ac:dyDescent="0.25">
      <c r="A84" s="21"/>
      <c r="B84" s="20" t="s">
        <v>261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105"/>
      <c r="Q84" s="24"/>
      <c r="R84" s="24"/>
      <c r="S84" s="24"/>
      <c r="T84" s="24"/>
      <c r="U84" s="21"/>
      <c r="V84" s="21"/>
      <c r="W84" s="21"/>
      <c r="X84" s="21"/>
      <c r="Y84" s="21"/>
      <c r="Z84" s="337"/>
      <c r="AA84" s="336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1"/>
      <c r="BC84" s="31"/>
    </row>
    <row r="85" spans="1:55" ht="14.25" customHeight="1" x14ac:dyDescent="0.25">
      <c r="A85" s="21"/>
      <c r="B85" s="106"/>
      <c r="C85" s="19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21"/>
      <c r="V85" s="37" t="s">
        <v>45</v>
      </c>
      <c r="W85" s="37"/>
      <c r="X85" s="104" t="s">
        <v>58</v>
      </c>
      <c r="Y85" s="21"/>
      <c r="Z85" s="333"/>
      <c r="AA85" s="336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1"/>
      <c r="BC85" s="31"/>
    </row>
    <row r="86" spans="1:55" ht="14.25" customHeight="1" x14ac:dyDescent="0.25">
      <c r="A86" s="21"/>
      <c r="B86" s="107" t="s">
        <v>263</v>
      </c>
      <c r="C86" s="107"/>
      <c r="D86" s="107"/>
      <c r="E86" s="107"/>
      <c r="F86" s="107"/>
      <c r="G86" s="107"/>
      <c r="H86" s="107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521"/>
      <c r="W86" s="522"/>
      <c r="X86" s="521"/>
      <c r="Y86" s="522"/>
      <c r="Z86" s="333"/>
      <c r="AA86" s="336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1"/>
      <c r="BC86" s="31"/>
    </row>
    <row r="87" spans="1:55" ht="14.25" customHeight="1" x14ac:dyDescent="0.25">
      <c r="A87" s="21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21"/>
      <c r="V87" s="21"/>
      <c r="W87" s="21"/>
      <c r="X87" s="21"/>
      <c r="Y87" s="21"/>
      <c r="Z87" s="333"/>
      <c r="AA87" s="336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1"/>
      <c r="BC87" s="31"/>
    </row>
    <row r="88" spans="1:55" ht="14.25" customHeight="1" x14ac:dyDescent="0.25">
      <c r="A88" s="21"/>
      <c r="B88" s="85" t="s">
        <v>130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21"/>
      <c r="V88" s="21"/>
      <c r="W88" s="21"/>
      <c r="X88" s="21"/>
      <c r="Y88" s="21"/>
      <c r="Z88" s="333"/>
      <c r="AA88" s="336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1"/>
      <c r="BC88" s="31"/>
    </row>
    <row r="89" spans="1:55" ht="19.149999999999999" customHeight="1" x14ac:dyDescent="0.25">
      <c r="A89" s="21"/>
      <c r="B89" s="22" t="s">
        <v>63</v>
      </c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531"/>
      <c r="Q89" s="532"/>
      <c r="R89" s="532"/>
      <c r="S89" s="532"/>
      <c r="T89" s="532"/>
      <c r="U89" s="532"/>
      <c r="V89" s="532"/>
      <c r="W89" s="532"/>
      <c r="X89" s="532"/>
      <c r="Y89" s="533"/>
      <c r="Z89" s="24" t="s">
        <v>32</v>
      </c>
      <c r="AA89" s="336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1"/>
      <c r="BC89" s="31"/>
    </row>
    <row r="90" spans="1:55" ht="27.4" customHeight="1" x14ac:dyDescent="0.25">
      <c r="A90" s="21"/>
      <c r="B90" s="22"/>
      <c r="C90" s="20"/>
      <c r="D90" s="21"/>
      <c r="E90" s="37"/>
      <c r="F90" s="37"/>
      <c r="G90" s="37"/>
      <c r="H90" s="37"/>
      <c r="I90" s="37"/>
      <c r="J90" s="37"/>
      <c r="K90" s="37"/>
      <c r="L90" s="108"/>
      <c r="M90" s="109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104"/>
      <c r="Y90" s="110"/>
      <c r="Z90" s="24"/>
      <c r="AA90" s="336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1"/>
      <c r="BC90" s="31"/>
    </row>
    <row r="91" spans="1:55" ht="14.25" customHeight="1" x14ac:dyDescent="0.25">
      <c r="A91" s="21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333"/>
      <c r="AA91" s="336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</row>
    <row r="92" spans="1:55" ht="14.25" customHeigh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</row>
    <row r="93" spans="1:55" ht="14.25" customHeigh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</row>
    <row r="94" spans="1:55" ht="14.25" customHeight="1" x14ac:dyDescent="0.25"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</row>
    <row r="95" spans="1:55" ht="14.25" customHeight="1" x14ac:dyDescent="0.25"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</row>
    <row r="96" spans="1:55" ht="14.25" customHeight="1" x14ac:dyDescent="0.25"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2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</row>
    <row r="97" spans="2:55" ht="14.25" customHeight="1" x14ac:dyDescent="0.25"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</row>
    <row r="98" spans="2:55" ht="14.25" customHeight="1" x14ac:dyDescent="0.25"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</row>
    <row r="99" spans="2:55" ht="14.25" customHeight="1" x14ac:dyDescent="0.25"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</row>
    <row r="100" spans="2:55" ht="14.25" customHeight="1" x14ac:dyDescent="0.25"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</row>
    <row r="101" spans="2:55" ht="14.25" customHeight="1" x14ac:dyDescent="0.25"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</row>
    <row r="102" spans="2:55" ht="14.25" customHeight="1" x14ac:dyDescent="0.25"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</row>
    <row r="103" spans="2:55" ht="14.25" customHeight="1" x14ac:dyDescent="0.25"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</row>
    <row r="104" spans="2:55" ht="14.25" customHeight="1" x14ac:dyDescent="0.25"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</row>
    <row r="105" spans="2:55" ht="14.25" customHeight="1" x14ac:dyDescent="0.25"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</row>
    <row r="106" spans="2:55" ht="14.25" customHeight="1" x14ac:dyDescent="0.25"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</row>
    <row r="107" spans="2:55" ht="14.25" customHeight="1" x14ac:dyDescent="0.25"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</row>
    <row r="108" spans="2:55" ht="14.25" customHeight="1" x14ac:dyDescent="0.25"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</row>
    <row r="109" spans="2:55" ht="14.25" customHeight="1" x14ac:dyDescent="0.25"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</row>
    <row r="110" spans="2:55" ht="14.25" customHeight="1" x14ac:dyDescent="0.25"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</row>
    <row r="111" spans="2:55" ht="14.25" customHeight="1" x14ac:dyDescent="0.25"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</row>
    <row r="112" spans="2:55" ht="14.2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ht="14.2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ht="14.2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ht="14.2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ht="14.2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ht="14.2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ht="14.2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ht="14.2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ht="14.2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ht="14.2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ht="14.2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ht="14.2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ht="14.2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ht="14.2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ht="14.2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ht="14.2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ht="14.2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ht="14.2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ht="14.2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ht="14.2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ht="14.2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ht="14.2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ht="14.2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ht="14.2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ht="14.2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ht="14.2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ht="14.2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ht="14.2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ht="14.2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ht="14.2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ht="14.2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ht="14.2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ht="14.2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ht="14.2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ht="14.2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ht="14.2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ht="14.2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ht="14.2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ht="14.2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ht="14.2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ht="14.2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ht="14.2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ht="14.2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ht="14.2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ht="14.2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ht="14.2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ht="14.2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ht="14.2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ht="14.2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ht="14.2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ht="14.2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ht="14.2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ht="14.2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ht="14.2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ht="14.2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ht="14.2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ht="14.2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ht="14.2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ht="14.2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ht="14.2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ht="14.2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ht="14.2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ht="14.2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ht="14.2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ht="14.2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ht="14.2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ht="14.2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ht="14.2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ht="14.2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ht="14.2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ht="14.2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ht="14.2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ht="14.2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ht="14.2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ht="14.2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ht="14.2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ht="14.2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ht="14.2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ht="14.2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ht="14.2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ht="14.2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ht="14.2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ht="14.2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ht="14.2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ht="14.2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ht="14.2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ht="14.2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ht="14.2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ht="14.2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ht="14.2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ht="14.2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ht="14.2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ht="14.2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ht="14.2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ht="14.2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ht="14.2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ht="14.2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ht="14.2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ht="14.2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ht="14.2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ht="14.2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ht="14.2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ht="14.2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ht="14.2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ht="14.2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ht="14.2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ht="14.2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ht="14.2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ht="14.2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ht="14.2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ht="14.2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ht="14.2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ht="14.2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ht="14.2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ht="14.2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ht="14.2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ht="14.2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ht="14.2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ht="14.2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ht="14.2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ht="14.2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ht="14.2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ht="14.2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ht="14.2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ht="14.2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ht="14.2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ht="14.2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ht="14.2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ht="14.2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ht="14.2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ht="14.2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ht="14.2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ht="14.2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ht="14.2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ht="14.2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ht="14.2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ht="14.2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ht="14.2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ht="14.2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ht="14.2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ht="14.2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ht="14.2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ht="14.2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ht="14.2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ht="14.2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ht="14.2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ht="14.2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ht="14.2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ht="14.2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ht="14.2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ht="14.2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ht="14.2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ht="14.2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ht="14.2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ht="14.2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ht="14.2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ht="14.2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ht="14.2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ht="14.2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ht="14.2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ht="14.2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ht="14.2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ht="14.2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ht="14.2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ht="14.2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ht="14.2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ht="14.2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ht="14.2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ht="14.2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ht="14.2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ht="14.2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ht="14.2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ht="14.2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ht="14.2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ht="14.2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ht="14.2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ht="14.2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ht="14.2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ht="14.2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ht="14.2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ht="14.2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ht="14.2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ht="14.2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ht="14.2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ht="14.2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ht="14.2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ht="14.2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ht="14.2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ht="14.2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ht="14.2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ht="14.2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ht="14.2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ht="14.2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ht="14.2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ht="14.2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ht="14.2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ht="14.2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ht="14.2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ht="14.2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ht="14.2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ht="14.2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ht="14.2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ht="14.2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ht="14.2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ht="14.2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ht="14.2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ht="14.2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ht="14.2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ht="14.2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ht="14.2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ht="14.2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ht="14.2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ht="14.2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ht="14.2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ht="14.2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ht="14.2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ht="14.2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ht="14.2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ht="14.2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ht="14.2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ht="14.2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ht="14.2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ht="14.2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ht="14.2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ht="14.2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ht="14.2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ht="14.2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ht="14.2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ht="14.2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ht="14.2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ht="14.2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ht="14.2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ht="14.2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ht="14.2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ht="14.2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ht="14.2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ht="14.2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ht="14.2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ht="14.2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ht="14.2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ht="14.2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ht="14.2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ht="14.2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ht="14.2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ht="14.2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ht="14.2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ht="14.2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ht="14.2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ht="14.2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ht="14.2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ht="14.2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ht="14.2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ht="14.2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ht="14.2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ht="14.2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ht="14.2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ht="14.2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ht="14.2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ht="14.2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ht="14.2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ht="14.2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ht="14.2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ht="14.2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ht="14.2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ht="14.2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2:35" ht="14.2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2:35" ht="14.2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2:35" ht="14.2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2:35" ht="14.2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2:35" ht="14.2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2:35" ht="14.2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2:35" ht="14.2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2:35" ht="14.2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2:35" ht="14.2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2:35" ht="14.2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2:35" ht="14.2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2:35" ht="14.2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2:35" ht="14.2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2:35" ht="14.2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2:35" ht="14.2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2:35" ht="14.2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2:35" ht="14.2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2:35" ht="14.2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2:35" ht="14.2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2:35" ht="14.2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2:35" ht="14.2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2:35" ht="14.2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2:35" ht="14.2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2:35" ht="14.2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2:35" ht="14.2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2:35" ht="14.2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2:35" ht="14.2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2:35" ht="14.2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2:35" ht="14.2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2:35" ht="14.2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2:35" ht="14.2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2:35" ht="14.2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2:35" ht="14.2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2:35" ht="14.2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2:35" ht="14.2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2:35" ht="14.2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2:35" ht="14.2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2:35" ht="14.2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2:35" ht="14.2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2:35" ht="14.2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2:35" ht="14.2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2:35" ht="14.2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2:35" ht="14.2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2:35" ht="14.2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2:35" ht="14.2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2:35" ht="14.2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2:35" ht="14.2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2:35" ht="14.2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2:35" ht="14.2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2:35" ht="14.2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2:35" ht="14.2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2:35" ht="14.2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2:35" ht="14.2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2:35" ht="14.2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2:35" ht="14.2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2:35" ht="14.2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2:35" ht="14.2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2:35" ht="14.2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2:35" ht="14.2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2:35" ht="14.2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2:35" ht="14.2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2:35" ht="14.2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2:35" ht="14.2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2:35" ht="14.2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2:35" ht="14.2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2:35" ht="14.2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2:35" ht="14.2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2:35" ht="14.2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2:35" ht="14.2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2:35" ht="14.2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2:35" ht="14.2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2:35" ht="14.2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2:35" ht="14.2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2:35" ht="14.2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2:35" ht="14.2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2:35" ht="14.2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2:35" ht="14.2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2:35" ht="14.2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2:35" ht="14.2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2:35" ht="14.2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2:35" ht="14.2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2:35" ht="14.2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2:35" ht="14.2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2:35" ht="14.2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2:35" ht="14.2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2:35" ht="14.2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2:35" ht="14.2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2:35" ht="14.2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2:35" ht="14.2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2:35" ht="14.2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2:35" ht="14.2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2:35" ht="14.2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2:35" ht="14.2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2:35" ht="14.2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2:35" ht="14.2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2:35" ht="14.2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2:35" ht="14.2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2:35" ht="14.2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2:35" ht="14.2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2:35" ht="14.2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2:35" ht="14.2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2:35" ht="14.2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2:35" ht="14.2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2:35" ht="14.2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2:35" ht="14.2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2:35" ht="14.2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2:35" ht="14.2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2:35" ht="14.2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2:35" ht="14.2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2:35" ht="14.2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2:35" ht="14.2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2:35" ht="14.2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2:35" ht="14.2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2:35" ht="14.2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2:35" ht="14.2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2:35" ht="14.2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2:35" ht="14.2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2:35" ht="14.2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2:35" ht="14.2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2:35" ht="14.2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2:35" ht="14.2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2:35" ht="14.2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2:35" ht="14.2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2:35" ht="14.2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2:35" ht="14.2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2:35" ht="14.2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2:35" ht="14.2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2:35" ht="14.2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2:35" ht="14.2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2:35" ht="14.2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2:35" ht="14.2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2:35" ht="14.2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2:35" ht="14.2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2:35" ht="14.2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2:35" ht="14.2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2:35" ht="14.2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2:35" ht="14.2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2:35" ht="14.2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2:35" ht="14.2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2:35" ht="14.2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2:35" ht="14.2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2:35" ht="14.2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2:35" ht="14.2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2:35" ht="14.2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2:35" ht="14.2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2:35" ht="14.2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2:35" ht="14.2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2:35" ht="14.2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2:35" ht="14.2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2:35" ht="14.2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2:35" ht="14.2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2:35" ht="14.2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2:35" ht="14.2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2:35" ht="14.2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2:35" ht="14.2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2:35" ht="14.2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2:35" ht="14.2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2:35" ht="14.2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2:35" ht="14.2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2:35" ht="14.2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2:35" ht="14.2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2:35" ht="14.2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2:35" ht="14.2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2:35" ht="14.2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2:35" ht="14.2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2:35" ht="14.2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2:35" ht="14.2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2:35" ht="14.2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2:35" ht="14.2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2:35" ht="14.2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2:35" ht="14.2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2:35" ht="14.2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2:35" ht="14.2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2:35" ht="14.2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2:35" ht="14.2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2:35" ht="14.2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2:35" ht="14.2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2:35" ht="14.2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2:35" ht="14.2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2:35" ht="14.2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2:35" ht="14.2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2:35" ht="14.2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2:35" ht="14.2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2:35" ht="14.2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2:35" ht="14.2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2:35" ht="14.2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2:35" ht="14.2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2:35" ht="14.2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2:35" ht="14.2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2:35" ht="14.2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2:35" ht="14.2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2:35" ht="14.2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2:35" ht="14.2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2:35" ht="14.2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2:35" ht="14.2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2:35" ht="14.2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2:35" ht="14.2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2:35" ht="14.2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2:35" ht="14.2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2:35" ht="14.2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2:35" ht="14.2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2:35" ht="14.2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2:35" ht="14.2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2:35" ht="14.2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2:35" ht="14.2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2:35" ht="14.2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2:35" ht="14.2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2:35" ht="14.2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2:35" ht="14.2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2:35" ht="14.2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2:35" ht="14.2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2:35" ht="14.2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2:35" ht="14.2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2:35" ht="14.2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2:35" ht="14.2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2:35" ht="14.2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2:35" ht="14.2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2:35" ht="14.2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2:35" ht="14.2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2:35" ht="14.2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2:35" ht="14.2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2:35" ht="14.2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2:35" ht="14.2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2:35" ht="14.2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2:35" ht="14.2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2:35" ht="14.2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2:35" ht="14.2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2:35" ht="14.2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2:35" ht="14.2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2:35" ht="14.2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2:35" ht="14.2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2:35" ht="14.2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2:35" ht="14.2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2:35" ht="14.2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2:35" ht="14.2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2:35" ht="14.2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2:35" ht="14.2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2:35" ht="14.2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2:35" ht="14.2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2:35" ht="14.2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2:35" ht="14.2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2:35" ht="14.2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2:35" ht="14.2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2:35" ht="14.2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2:35" ht="14.2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2:35" ht="14.2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2:35" ht="14.2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2:35" ht="14.2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2:35" ht="14.2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2:35" ht="14.2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2:35" ht="14.2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2:35" ht="14.2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2:35" ht="14.2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2:35" ht="14.2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2:35" ht="14.2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2:35" ht="14.2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2:35" ht="14.2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2:35" ht="14.2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2:35" ht="14.2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2:35" ht="14.2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2:35" ht="14.2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2:35" ht="14.2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2:35" ht="14.2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2:35" ht="14.2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2:35" ht="14.2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2:35" ht="14.2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2:35" ht="14.2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2:35" ht="14.2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2:35" ht="14.2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2:35" ht="14.2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2:35" ht="14.2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2:35" ht="14.2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2:35" ht="14.2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2:35" ht="14.2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2:35" ht="14.2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2:35" ht="14.2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2:35" ht="14.2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2:35" ht="14.2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2:35" ht="14.2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2:35" ht="14.2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2:35" ht="14.2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2:35" ht="14.2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2:35" ht="14.2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2:35" ht="14.2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2:35" ht="14.2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2:35" ht="14.2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2:35" ht="14.2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2:35" ht="14.2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2:35" ht="14.2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2:35" ht="14.2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2:35" ht="14.2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2:35" ht="14.2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2:35" ht="14.2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2:35" ht="14.2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2:35" ht="14.2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2:35" ht="14.2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2:35" ht="14.2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2:35" ht="14.2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2:35" ht="14.2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2:35" ht="14.2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2:35" ht="14.2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2:35" ht="14.2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2:35" ht="14.2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2:35" ht="14.2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2:35" ht="14.2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2:35" ht="14.2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2:35" ht="14.2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2:35" ht="14.2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2:35" ht="14.2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2:35" ht="14.2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2:35" ht="14.2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2:35" ht="14.2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2:35" ht="14.2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2:35" ht="14.2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2:35" ht="14.2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2:35" ht="14.2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2:35" ht="14.2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2:35" ht="14.2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2:35" ht="14.2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2:35" ht="14.2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2:35" ht="14.2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2:35" ht="14.2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2:35" ht="14.2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2:35" ht="14.2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2:35" ht="14.2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2:35" ht="14.2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2:35" ht="14.2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2:35" ht="14.2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2:35" ht="14.2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2:35" ht="14.2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2:35" ht="14.2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2:35" ht="14.2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2:35" ht="14.2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2:35" ht="14.2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2:35" ht="14.2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2:35" ht="14.2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2:35" ht="14.2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2:35" ht="14.2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2:35" ht="14.2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2:35" ht="14.2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2:35" ht="14.2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2:35" ht="14.2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2:35" ht="14.2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2:35" ht="14.2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2:35" ht="14.2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2:35" ht="14.2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2:35" ht="14.2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2:35" ht="14.2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2:35" ht="14.2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2:35" ht="14.2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2:35" ht="14.2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2:35" ht="14.2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2:35" ht="14.2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2:35" ht="14.2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2:35" ht="14.2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2:35" ht="14.2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2:35" ht="14.2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2:35" ht="14.2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2:35" ht="14.2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2:35" ht="14.2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2:35" ht="14.2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2:35" ht="14.2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2:35" ht="14.2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2:35" ht="14.2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2:35" ht="14.2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2:35" ht="14.2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2:35" ht="14.2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2:35" ht="14.2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2:35" ht="14.2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2:35" ht="14.2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2:35" ht="14.2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2:35" ht="14.2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2:35" ht="14.2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2:35" ht="14.2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2:35" ht="14.2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2:35" ht="14.2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2:35" ht="14.2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2:35" ht="14.2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2:35" ht="14.2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2:35" ht="14.2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2:35" ht="14.2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2:35" ht="14.2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2:35" ht="14.2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2:35" ht="14.2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2:35" ht="14.2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2:35" ht="14.2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2:35" ht="14.2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2:35" ht="14.2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2:35" ht="14.2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2:35" ht="14.2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2:35" ht="14.2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2:35" ht="14.2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2:35" ht="14.2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2:35" ht="14.2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2:35" ht="14.2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2:35" ht="14.2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2:35" ht="14.2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2:35" ht="14.2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2:35" ht="14.2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2:35" ht="14.2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2:35" ht="14.2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2:35" ht="14.2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2:35" ht="14.2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2:35" ht="14.2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2:35" ht="14.2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2:35" ht="14.2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2:35" ht="14.2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2:35" ht="14.2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2:35" ht="14.2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2:35" ht="14.2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2:35" ht="14.2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2:35" ht="14.2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2:35" ht="14.2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2:35" ht="14.2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2:35" ht="14.2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2:35" ht="14.2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2:35" ht="14.2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2:35" ht="14.2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2:35" ht="14.2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2:35" ht="14.2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2:35" ht="14.2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2:35" ht="14.2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2:35" ht="14.2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2:35" ht="14.2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2:35" ht="14.2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2:35" ht="14.2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2:35" ht="14.2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2:35" ht="14.2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2:35" ht="14.2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2:35" ht="14.2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2:35" ht="14.2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2:35" ht="14.2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2:35" ht="14.2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2:35" ht="14.2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2:35" ht="14.2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2:35" ht="14.2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2:35" ht="14.2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2:35" ht="14.2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2:35" ht="14.2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2:35" ht="14.2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2:35" ht="14.2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2:35" ht="14.2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2:35" ht="14.2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2:35" ht="14.2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2:35" ht="14.2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2:35" ht="14.2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2:35" ht="14.2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2:35" ht="14.2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2:35" ht="14.2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2:35" ht="14.2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2:35" ht="14.2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2:35" ht="14.2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2:35" ht="14.2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2:35" ht="14.2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2:35" ht="14.2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2:35" ht="14.2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2:35" ht="14.2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2:35" ht="14.2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2:35" ht="14.2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2:35" ht="14.2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2:35" ht="14.2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2:35" ht="14.2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2:35" ht="14.2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2:35" ht="14.2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2:35" ht="14.2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2:35" ht="14.2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2:35" ht="14.2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2:35" ht="14.2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2:35" ht="14.2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2:35" ht="14.2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2:35" ht="14.2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2:35" ht="14.2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2:35" ht="14.2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2:35" ht="14.2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2:35" ht="14.2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2:35" ht="14.2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2:35" ht="14.2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2:35" ht="14.2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2:35" ht="14.2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2:35" ht="14.2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2:35" ht="14.2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2:35" ht="14.2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2:35" ht="14.2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2:35" ht="14.2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2:35" ht="14.2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2:35" ht="14.2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2:35" ht="14.2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2:35" ht="14.2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2:35" ht="14.2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2:35" ht="14.2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2:35" ht="14.2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2:35" ht="14.2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2:35" ht="14.2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2:35" ht="14.2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2:35" ht="14.2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2:35" ht="14.2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2:35" ht="14.2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2:35" ht="14.2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2:35" ht="14.2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2:35" ht="14.2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2:35" ht="14.2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2:35" ht="14.2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2:35" ht="14.2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2:35" ht="14.2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2:35" ht="14.2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2:35" ht="14.2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2:35" ht="14.2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2:35" ht="14.2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2:35" ht="14.2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2:35" ht="14.2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2:35" ht="14.2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2:35" ht="14.2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2:35" ht="14.2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2:35" ht="14.2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2:35" ht="14.2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2:35" ht="14.2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2:35" ht="14.2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2:35" ht="14.2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2:35" ht="14.2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2:35" ht="14.2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2:35" ht="14.2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2:35" ht="14.2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2:35" ht="14.2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2:35" ht="14.2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2:35" ht="14.2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2:35" ht="14.2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2:35" ht="14.2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2:35" ht="14.2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2:35" ht="14.2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2:35" ht="14.2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2:35" ht="14.2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2:35" ht="14.2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2:35" ht="14.2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2:35" ht="14.2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2:35" ht="14.2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2:35" ht="14.2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2:35" ht="14.2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2:35" ht="14.2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2:35" ht="14.2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2:35" ht="14.2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2:35" ht="14.2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2:35" ht="14.2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2:35" ht="14.2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2:35" ht="14.2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2:35" ht="14.2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2:35" ht="14.2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2:35" ht="14.2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2:35" ht="14.2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2:35" ht="14.2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2:35" ht="14.2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2:35" ht="14.2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2:35" ht="14.2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2:35" ht="14.2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2:35" ht="14.2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2:35" ht="14.2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2:35" ht="14.2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2:35" ht="14.2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2:35" ht="14.2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2:35" ht="14.2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2:35" ht="14.2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2:35" ht="14.2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2:35" ht="14.2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2:35" ht="14.2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2:35" ht="14.2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2:35" ht="14.2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2:35" ht="14.2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2:35" ht="14.2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2:35" ht="14.2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2:35" ht="14.2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2:35" ht="14.2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2:35" ht="14.2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2:35" ht="14.2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2:35" ht="14.2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2:35" ht="14.2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2:35" ht="14.2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2:35" ht="14.2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2:35" ht="14.2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2:35" ht="14.2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2:35" ht="14.2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2:35" ht="14.2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2:35" ht="14.2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2:35" ht="14.2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2:35" ht="14.2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2:35" ht="14.2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2:35" ht="14.2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2:35" ht="14.2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2:35" ht="14.2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2:35" ht="14.2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2:35" ht="14.2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2:35" ht="14.2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2:35" ht="14.2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2:35" ht="14.2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2:35" ht="14.2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2:35" ht="14.2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2:35" ht="14.2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2:35" ht="14.2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2:35" ht="14.2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2:35" ht="14.2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2:35" ht="14.2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2:35" ht="14.2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2:35" ht="14.2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2:35" ht="14.2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2:35" ht="14.2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2:35" ht="14.2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2:35" ht="14.2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2:35" ht="14.2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2:35" ht="14.2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2:35" ht="14.2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2:35" ht="14.2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2:35" ht="14.2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2:35" ht="14.2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2:35" ht="14.2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2:35" ht="14.2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2:35" ht="14.2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2:35" ht="15" customHeight="1" x14ac:dyDescent="0.25"/>
    <row r="992" spans="2:35" ht="15" customHeight="1" x14ac:dyDescent="0.25"/>
    <row r="993" ht="15" customHeight="1" x14ac:dyDescent="0.25"/>
  </sheetData>
  <sheetProtection algorithmName="SHA-512" hashValue="LQaXTME7P+J2/Xc9fEfueBX6xYlFk5vCK0AHC3LSsEoKKSj4Jp9H7mc/CjfJEvx9QGC1XTxXrTX04nDSM8Fm4g==" saltValue="KDN1dVJpsCxg0CumgxkgAw==" spinCount="100000" sheet="1" objects="1" scenarios="1"/>
  <mergeCells count="259">
    <mergeCell ref="B57:G57"/>
    <mergeCell ref="B8:Z8"/>
    <mergeCell ref="B9:Z9"/>
    <mergeCell ref="B10:Z10"/>
    <mergeCell ref="B11:Z11"/>
    <mergeCell ref="B14:P14"/>
    <mergeCell ref="R14:Y14"/>
    <mergeCell ref="B1:Z1"/>
    <mergeCell ref="B5:Z5"/>
    <mergeCell ref="B7:C7"/>
    <mergeCell ref="D7:M7"/>
    <mergeCell ref="N7:Z7"/>
    <mergeCell ref="B15:I15"/>
    <mergeCell ref="K15:P15"/>
    <mergeCell ref="R15:Y15"/>
    <mergeCell ref="B18:I18"/>
    <mergeCell ref="K18:P18"/>
    <mergeCell ref="S18:W18"/>
    <mergeCell ref="Q25:S26"/>
    <mergeCell ref="T25:U26"/>
    <mergeCell ref="V25:W26"/>
    <mergeCell ref="X25:Y26"/>
    <mergeCell ref="B26:F26"/>
    <mergeCell ref="G28:H28"/>
    <mergeCell ref="AC15:AH15"/>
    <mergeCell ref="B16:I16"/>
    <mergeCell ref="K16:P16"/>
    <mergeCell ref="S16:T16"/>
    <mergeCell ref="V16:W16"/>
    <mergeCell ref="AC16:AH16"/>
    <mergeCell ref="B17:I17"/>
    <mergeCell ref="K17:P17"/>
    <mergeCell ref="S17:T17"/>
    <mergeCell ref="V17:W17"/>
    <mergeCell ref="AC17:AH17"/>
    <mergeCell ref="AC18:AH18"/>
    <mergeCell ref="B22:I22"/>
    <mergeCell ref="K22:P22"/>
    <mergeCell ref="S22:T22"/>
    <mergeCell ref="V22:W22"/>
    <mergeCell ref="AC22:AH22"/>
    <mergeCell ref="B24:R24"/>
    <mergeCell ref="B19:I19"/>
    <mergeCell ref="K19:P19"/>
    <mergeCell ref="S19:T19"/>
    <mergeCell ref="V19:W19"/>
    <mergeCell ref="AC19:AH19"/>
    <mergeCell ref="B20:I20"/>
    <mergeCell ref="K20:P20"/>
    <mergeCell ref="S20:T20"/>
    <mergeCell ref="V20:W20"/>
    <mergeCell ref="AC20:AH20"/>
    <mergeCell ref="B21:I21"/>
    <mergeCell ref="K21:P21"/>
    <mergeCell ref="G27:H27"/>
    <mergeCell ref="I27:J27"/>
    <mergeCell ref="K27:L27"/>
    <mergeCell ref="M27:N27"/>
    <mergeCell ref="O27:P27"/>
    <mergeCell ref="Q27:S27"/>
    <mergeCell ref="AC26:AH26"/>
    <mergeCell ref="B25:F25"/>
    <mergeCell ref="G25:H26"/>
    <mergeCell ref="I25:J26"/>
    <mergeCell ref="K25:L26"/>
    <mergeCell ref="M25:N26"/>
    <mergeCell ref="O25:P26"/>
    <mergeCell ref="T27:U27"/>
    <mergeCell ref="V27:W27"/>
    <mergeCell ref="X27:Y27"/>
    <mergeCell ref="AC27:AH27"/>
    <mergeCell ref="T28:U28"/>
    <mergeCell ref="V28:W28"/>
    <mergeCell ref="X28:Y28"/>
    <mergeCell ref="AC28:AH28"/>
    <mergeCell ref="G29:H29"/>
    <mergeCell ref="I29:J29"/>
    <mergeCell ref="K29:L29"/>
    <mergeCell ref="M29:N29"/>
    <mergeCell ref="O29:P29"/>
    <mergeCell ref="Q29:S29"/>
    <mergeCell ref="I28:J28"/>
    <mergeCell ref="K28:L28"/>
    <mergeCell ref="M28:N28"/>
    <mergeCell ref="O28:P28"/>
    <mergeCell ref="Q28:S28"/>
    <mergeCell ref="AC30:AH30"/>
    <mergeCell ref="G31:H31"/>
    <mergeCell ref="I31:J31"/>
    <mergeCell ref="K31:L31"/>
    <mergeCell ref="M31:N31"/>
    <mergeCell ref="O31:P31"/>
    <mergeCell ref="Q31:S31"/>
    <mergeCell ref="T29:U29"/>
    <mergeCell ref="V29:W29"/>
    <mergeCell ref="X29:Y29"/>
    <mergeCell ref="AC29:AH29"/>
    <mergeCell ref="G30:H30"/>
    <mergeCell ref="I30:J30"/>
    <mergeCell ref="K30:L30"/>
    <mergeCell ref="M30:N30"/>
    <mergeCell ref="O30:P30"/>
    <mergeCell ref="Q30:S30"/>
    <mergeCell ref="G32:H32"/>
    <mergeCell ref="I32:J32"/>
    <mergeCell ref="K32:L32"/>
    <mergeCell ref="M32:N32"/>
    <mergeCell ref="O32:P32"/>
    <mergeCell ref="Q32:S32"/>
    <mergeCell ref="T30:U30"/>
    <mergeCell ref="V30:W30"/>
    <mergeCell ref="X30:Y30"/>
    <mergeCell ref="T32:U32"/>
    <mergeCell ref="V32:W32"/>
    <mergeCell ref="X32:Y32"/>
    <mergeCell ref="AC32:AH32"/>
    <mergeCell ref="P35:Q35"/>
    <mergeCell ref="R35:S35"/>
    <mergeCell ref="AC35:AH35"/>
    <mergeCell ref="T31:U31"/>
    <mergeCell ref="V31:W31"/>
    <mergeCell ref="X31:Y31"/>
    <mergeCell ref="AC31:AH31"/>
    <mergeCell ref="N38:O38"/>
    <mergeCell ref="P38:Q38"/>
    <mergeCell ref="R38:S38"/>
    <mergeCell ref="U38:V38"/>
    <mergeCell ref="AC38:AH38"/>
    <mergeCell ref="S40:T40"/>
    <mergeCell ref="U40:V40"/>
    <mergeCell ref="P36:Q36"/>
    <mergeCell ref="R36:S36"/>
    <mergeCell ref="U36:V36"/>
    <mergeCell ref="AC36:AH36"/>
    <mergeCell ref="P37:Q37"/>
    <mergeCell ref="R37:S37"/>
    <mergeCell ref="AC37:AH37"/>
    <mergeCell ref="S43:T43"/>
    <mergeCell ref="U43:V43"/>
    <mergeCell ref="X43:Y43"/>
    <mergeCell ref="AC43:AH43"/>
    <mergeCell ref="S44:T44"/>
    <mergeCell ref="U44:V44"/>
    <mergeCell ref="X44:Y44"/>
    <mergeCell ref="AC44:AH44"/>
    <mergeCell ref="S41:T41"/>
    <mergeCell ref="U41:V41"/>
    <mergeCell ref="X41:Y41"/>
    <mergeCell ref="AC41:AH41"/>
    <mergeCell ref="S42:T42"/>
    <mergeCell ref="U42:V42"/>
    <mergeCell ref="X42:Y42"/>
    <mergeCell ref="AC42:AH42"/>
    <mergeCell ref="AC46:AH47"/>
    <mergeCell ref="G47:H47"/>
    <mergeCell ref="I47:J47"/>
    <mergeCell ref="S47:T47"/>
    <mergeCell ref="U47:V47"/>
    <mergeCell ref="G48:H48"/>
    <mergeCell ref="I48:J48"/>
    <mergeCell ref="L48:M48"/>
    <mergeCell ref="S48:T48"/>
    <mergeCell ref="U48:V48"/>
    <mergeCell ref="X48:Y48"/>
    <mergeCell ref="AC48:AH48"/>
    <mergeCell ref="G49:H49"/>
    <mergeCell ref="I49:J49"/>
    <mergeCell ref="L49:M49"/>
    <mergeCell ref="S49:T49"/>
    <mergeCell ref="U49:V49"/>
    <mergeCell ref="X49:Y49"/>
    <mergeCell ref="AC49:AH49"/>
    <mergeCell ref="B52:P52"/>
    <mergeCell ref="R52:S52"/>
    <mergeCell ref="U52:V52"/>
    <mergeCell ref="Y52:Z52"/>
    <mergeCell ref="AC50:AH50"/>
    <mergeCell ref="G51:H51"/>
    <mergeCell ref="I51:J51"/>
    <mergeCell ref="L51:M51"/>
    <mergeCell ref="O51:R51"/>
    <mergeCell ref="S51:T51"/>
    <mergeCell ref="U51:V51"/>
    <mergeCell ref="X51:Y51"/>
    <mergeCell ref="AC51:AH51"/>
    <mergeCell ref="G50:H50"/>
    <mergeCell ref="I50:J50"/>
    <mergeCell ref="L50:M50"/>
    <mergeCell ref="S50:T50"/>
    <mergeCell ref="U50:V50"/>
    <mergeCell ref="X50:Y50"/>
    <mergeCell ref="AU55:AV56"/>
    <mergeCell ref="H57:M57"/>
    <mergeCell ref="O57:S57"/>
    <mergeCell ref="T57:Y57"/>
    <mergeCell ref="AC57:AH57"/>
    <mergeCell ref="AL57:AM57"/>
    <mergeCell ref="AN57:AO57"/>
    <mergeCell ref="AR57:AT57"/>
    <mergeCell ref="AU57:AV57"/>
    <mergeCell ref="AL55:AM56"/>
    <mergeCell ref="AN55:AO56"/>
    <mergeCell ref="C66:D66"/>
    <mergeCell ref="F66:X66"/>
    <mergeCell ref="AC67:AH68"/>
    <mergeCell ref="C68:D68"/>
    <mergeCell ref="F68:X68"/>
    <mergeCell ref="AC69:AH70"/>
    <mergeCell ref="C70:D70"/>
    <mergeCell ref="F70:X70"/>
    <mergeCell ref="AU60:AV60"/>
    <mergeCell ref="H61:M61"/>
    <mergeCell ref="T61:Y61"/>
    <mergeCell ref="AC61:AH61"/>
    <mergeCell ref="AC63:AH64"/>
    <mergeCell ref="AC65:AH66"/>
    <mergeCell ref="H60:M60"/>
    <mergeCell ref="T60:Y60"/>
    <mergeCell ref="AC60:AH60"/>
    <mergeCell ref="AL60:AM60"/>
    <mergeCell ref="AN60:AO60"/>
    <mergeCell ref="AR60:AT60"/>
    <mergeCell ref="C76:D76"/>
    <mergeCell ref="F76:X76"/>
    <mergeCell ref="AC77:AH80"/>
    <mergeCell ref="C80:D80"/>
    <mergeCell ref="F80:X80"/>
    <mergeCell ref="AC71:AH72"/>
    <mergeCell ref="C72:D72"/>
    <mergeCell ref="F72:X72"/>
    <mergeCell ref="AC73:AH74"/>
    <mergeCell ref="C74:D74"/>
    <mergeCell ref="F74:X74"/>
    <mergeCell ref="C78:D78"/>
    <mergeCell ref="F78:X78"/>
    <mergeCell ref="P89:Y89"/>
    <mergeCell ref="Q2:R2"/>
    <mergeCell ref="K2:P2"/>
    <mergeCell ref="BB80:BC80"/>
    <mergeCell ref="F81:Z81"/>
    <mergeCell ref="V83:W83"/>
    <mergeCell ref="X83:Y83"/>
    <mergeCell ref="V86:W86"/>
    <mergeCell ref="X86:Y86"/>
    <mergeCell ref="AC75:AH76"/>
    <mergeCell ref="AU58:AV59"/>
    <mergeCell ref="AW58:AW59"/>
    <mergeCell ref="H59:M59"/>
    <mergeCell ref="T59:Y59"/>
    <mergeCell ref="AC59:AH59"/>
    <mergeCell ref="AL59:AM59"/>
    <mergeCell ref="AN59:AO59"/>
    <mergeCell ref="H58:M58"/>
    <mergeCell ref="T58:Y58"/>
    <mergeCell ref="AC58:AH58"/>
    <mergeCell ref="AL58:AM58"/>
    <mergeCell ref="AN58:AO58"/>
    <mergeCell ref="AR58:AT59"/>
    <mergeCell ref="AR55:AT56"/>
  </mergeCells>
  <conditionalFormatting sqref="AU55">
    <cfRule type="cellIs" dxfId="35" priority="1" operator="lessThan">
      <formula>150000</formula>
    </cfRule>
  </conditionalFormatting>
  <conditionalFormatting sqref="AU57:AV57">
    <cfRule type="cellIs" dxfId="34" priority="3" operator="lessThan">
      <formula>150000</formula>
    </cfRule>
  </conditionalFormatting>
  <conditionalFormatting sqref="AU58:AV59">
    <cfRule type="cellIs" dxfId="33" priority="2" operator="greaterThan">
      <formula>500000</formula>
    </cfRule>
  </conditionalFormatting>
  <pageMargins left="0.70866141732283472" right="0.70866141732283472" top="0.74803149606299213" bottom="0.74803149606299213" header="0" footer="0"/>
  <pageSetup paperSize="9" scale="77" fitToHeight="0" orientation="portrait" r:id="rId1"/>
  <headerFooter>
    <oddHeader>&amp;L&amp;G</oddHeader>
    <oddFooter>&amp;Lverze šablony 1.0&amp;C&amp;P.</oddFooter>
    <firstHeader>&amp;L&amp;G</firstHeader>
  </headerFooter>
  <rowBreaks count="1" manualBreakCount="1">
    <brk id="45" max="2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21</vt:i4>
      </vt:variant>
    </vt:vector>
  </HeadingPairs>
  <TitlesOfParts>
    <vt:vector size="43" baseType="lpstr">
      <vt:lpstr>úvodní list přílohy</vt:lpstr>
      <vt:lpstr>seznam objektů</vt:lpstr>
      <vt:lpstr>EPC-VO</vt:lpstr>
      <vt:lpstr>EPC-objekt 1</vt:lpstr>
      <vt:lpstr>EPC-objekt 2</vt:lpstr>
      <vt:lpstr>EPC-objekt 3</vt:lpstr>
      <vt:lpstr>EPC-objekt 4</vt:lpstr>
      <vt:lpstr>EPC-objekt 5</vt:lpstr>
      <vt:lpstr>EPC-objekt 6</vt:lpstr>
      <vt:lpstr>EPC-objekt 7</vt:lpstr>
      <vt:lpstr>EPC-objekt 8</vt:lpstr>
      <vt:lpstr>EPC-objekt 9</vt:lpstr>
      <vt:lpstr>EPC-objekt 10</vt:lpstr>
      <vt:lpstr>EPC-objekt 11</vt:lpstr>
      <vt:lpstr>EPC-objekt 12</vt:lpstr>
      <vt:lpstr>EPC-objekt 13</vt:lpstr>
      <vt:lpstr>EPC-objekt 14</vt:lpstr>
      <vt:lpstr>EPC-objekt 15</vt:lpstr>
      <vt:lpstr>objekty s verifikací  analýzy</vt:lpstr>
      <vt:lpstr>Požadavek na žádost o dotaci</vt:lpstr>
      <vt:lpstr>objekty se zprac žádosti o dot</vt:lpstr>
      <vt:lpstr>EPC-rekapitulace</vt:lpstr>
      <vt:lpstr>'EPC-objekt 1'!Oblast_tisku</vt:lpstr>
      <vt:lpstr>'EPC-objekt 10'!Oblast_tisku</vt:lpstr>
      <vt:lpstr>'EPC-objekt 11'!Oblast_tisku</vt:lpstr>
      <vt:lpstr>'EPC-objekt 12'!Oblast_tisku</vt:lpstr>
      <vt:lpstr>'EPC-objekt 13'!Oblast_tisku</vt:lpstr>
      <vt:lpstr>'EPC-objekt 14'!Oblast_tisku</vt:lpstr>
      <vt:lpstr>'EPC-objekt 15'!Oblast_tisku</vt:lpstr>
      <vt:lpstr>'EPC-objekt 2'!Oblast_tisku</vt:lpstr>
      <vt:lpstr>'EPC-objekt 3'!Oblast_tisku</vt:lpstr>
      <vt:lpstr>'EPC-objekt 4'!Oblast_tisku</vt:lpstr>
      <vt:lpstr>'EPC-objekt 5'!Oblast_tisku</vt:lpstr>
      <vt:lpstr>'EPC-objekt 6'!Oblast_tisku</vt:lpstr>
      <vt:lpstr>'EPC-objekt 7'!Oblast_tisku</vt:lpstr>
      <vt:lpstr>'EPC-objekt 8'!Oblast_tisku</vt:lpstr>
      <vt:lpstr>'EPC-objekt 9'!Oblast_tisku</vt:lpstr>
      <vt:lpstr>'EPC-rekapitulace'!Oblast_tisku</vt:lpstr>
      <vt:lpstr>'EPC-VO'!Oblast_tisku</vt:lpstr>
      <vt:lpstr>'objekty s verifikací  analýzy'!Oblast_tisku</vt:lpstr>
      <vt:lpstr>'objekty se zprac žádosti o dot'!Oblast_tisku</vt:lpstr>
      <vt:lpstr>'Požadavek na žádost o dotaci'!Oblast_tisku</vt:lpstr>
      <vt:lpstr>'seznam objektů'!Oblast_tisku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Šefčík Jiří Bc.</cp:lastModifiedBy>
  <cp:lastPrinted>2024-05-02T10:54:56Z</cp:lastPrinted>
  <dcterms:created xsi:type="dcterms:W3CDTF">2014-12-02T14:03:22Z</dcterms:created>
  <dcterms:modified xsi:type="dcterms:W3CDTF">2025-12-29T09:02:05Z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BARCODE">
    <vt:lpwstr>*000000000*</vt:lpwstr>
  </property>
  <property fmtid="{D5CDD505-2E9C-101B-9397-08002B2CF9AE}" pid="3" name="IX_DOC_TYPE">
    <vt:lpwstr>F725a1</vt:lpwstr>
  </property>
  <property fmtid="{D5CDD505-2E9C-101B-9397-08002B2CF9AE}" pid="4" name="IX_ENVIRONMENT">
    <vt:lpwstr>PRODUKCE</vt:lpwstr>
  </property>
  <property fmtid="{D5CDD505-2E9C-101B-9397-08002B2CF9AE}" pid="5" name="MSIP_Label_8310de75-5a0d-4392-bbb6-59aa8e061af6_Enabled">
    <vt:lpwstr>true</vt:lpwstr>
  </property>
  <property fmtid="{D5CDD505-2E9C-101B-9397-08002B2CF9AE}" pid="6" name="MSIP_Label_8310de75-5a0d-4392-bbb6-59aa8e061af6_SetDate">
    <vt:lpwstr>2025-12-29T09:02:03Z</vt:lpwstr>
  </property>
  <property fmtid="{D5CDD505-2E9C-101B-9397-08002B2CF9AE}" pid="7" name="MSIP_Label_8310de75-5a0d-4392-bbb6-59aa8e061af6_Method">
    <vt:lpwstr>Privileged</vt:lpwstr>
  </property>
  <property fmtid="{D5CDD505-2E9C-101B-9397-08002B2CF9AE}" pid="8" name="MSIP_Label_8310de75-5a0d-4392-bbb6-59aa8e061af6_Name">
    <vt:lpwstr>Veřejná informace</vt:lpwstr>
  </property>
  <property fmtid="{D5CDD505-2E9C-101B-9397-08002B2CF9AE}" pid="9" name="MSIP_Label_8310de75-5a0d-4392-bbb6-59aa8e061af6_SiteId">
    <vt:lpwstr>4d1a3907-6ad7-4739-80b5-b7ed4066a30b</vt:lpwstr>
  </property>
  <property fmtid="{D5CDD505-2E9C-101B-9397-08002B2CF9AE}" pid="10" name="MSIP_Label_8310de75-5a0d-4392-bbb6-59aa8e061af6_ActionId">
    <vt:lpwstr>14ec9161-6705-4f2f-bf0a-e85e403bd183</vt:lpwstr>
  </property>
  <property fmtid="{D5CDD505-2E9C-101B-9397-08002B2CF9AE}" pid="11" name="MSIP_Label_8310de75-5a0d-4392-bbb6-59aa8e061af6_ContentBits">
    <vt:lpwstr>0</vt:lpwstr>
  </property>
  <property fmtid="{D5CDD505-2E9C-101B-9397-08002B2CF9AE}" pid="12" name="MSIP_Label_8310de75-5a0d-4392-bbb6-59aa8e061af6_Tag">
    <vt:lpwstr>10, 0, 1, 1</vt:lpwstr>
  </property>
</Properties>
</file>