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sefcik\Documents\REBRANDING\šablony\WEB\oprava\"/>
    </mc:Choice>
  </mc:AlternateContent>
  <bookViews>
    <workbookView xWindow="0" yWindow="0" windowWidth="28800" windowHeight="12300"/>
  </bookViews>
  <sheets>
    <sheet name="příloha PE" sheetId="1" r:id="rId1"/>
    <sheet name="_vst" sheetId="2" r:id="rId2"/>
  </sheets>
  <definedNames>
    <definedName name="kategorie">_vst!$B$2:$B$12</definedName>
    <definedName name="měna">_vst!$D$2:$D$35</definedName>
    <definedName name="_xlnm.Print_Area" localSheetId="0">'příloha PE'!$A$1:$AN$200</definedName>
    <definedName name="pronájem">_vst!$B$32:$B$33</definedName>
    <definedName name="zamereni">_vst!$B$21:$B$28</definedName>
  </definedNames>
  <calcPr calcId="162913"/>
</workbook>
</file>

<file path=xl/calcChain.xml><?xml version="1.0" encoding="utf-8"?>
<calcChain xmlns="http://schemas.openxmlformats.org/spreadsheetml/2006/main">
  <c r="AR87" i="1" l="1"/>
  <c r="AR88" i="1"/>
  <c r="AR89" i="1"/>
  <c r="AR90" i="1"/>
  <c r="AR91" i="1"/>
  <c r="AR92" i="1"/>
  <c r="AR93" i="1"/>
  <c r="AR94" i="1"/>
  <c r="AR95" i="1"/>
  <c r="AR96" i="1"/>
  <c r="AR97" i="1"/>
  <c r="AR98" i="1"/>
  <c r="AR99" i="1"/>
  <c r="AR100" i="1"/>
  <c r="AR101" i="1"/>
  <c r="AR102" i="1"/>
  <c r="AR103" i="1"/>
  <c r="AR104" i="1"/>
  <c r="AR105" i="1"/>
  <c r="AR106" i="1"/>
  <c r="AR107" i="1"/>
  <c r="AR108" i="1"/>
  <c r="AR109" i="1"/>
  <c r="AR110" i="1"/>
  <c r="AR111" i="1"/>
  <c r="AR112" i="1"/>
  <c r="AR113" i="1"/>
  <c r="AR114" i="1"/>
  <c r="AR86" i="1"/>
  <c r="Y133" i="1"/>
  <c r="Y132" i="1"/>
  <c r="AS30" i="1" l="1"/>
  <c r="AU30" i="1" l="1"/>
  <c r="AW30" i="1" s="1"/>
  <c r="AU119" i="1"/>
  <c r="AN30" i="1" l="1"/>
  <c r="AX88" i="1"/>
  <c r="Y86" i="1"/>
  <c r="AN27" i="1" l="1"/>
  <c r="AN37" i="1"/>
  <c r="AK35" i="1" l="1"/>
  <c r="T25" i="1"/>
  <c r="Y87" i="1" l="1"/>
  <c r="Y88" i="1"/>
  <c r="Y89" i="1"/>
  <c r="Y90" i="1"/>
  <c r="Y91" i="1"/>
  <c r="Y92" i="1"/>
  <c r="Y93" i="1"/>
  <c r="Y94" i="1"/>
  <c r="Y95" i="1"/>
  <c r="Y96" i="1"/>
  <c r="Y97" i="1"/>
  <c r="Y98" i="1"/>
  <c r="Y99" i="1"/>
  <c r="Y100" i="1"/>
  <c r="Y101" i="1"/>
  <c r="Y102" i="1"/>
  <c r="Y103" i="1"/>
  <c r="Y104" i="1"/>
  <c r="Y105" i="1"/>
  <c r="Y106" i="1"/>
  <c r="Y107" i="1"/>
  <c r="Y108" i="1"/>
  <c r="Y109" i="1"/>
  <c r="Y110" i="1"/>
  <c r="Y111" i="1"/>
  <c r="Y112" i="1"/>
  <c r="Y113" i="1"/>
  <c r="Y114" i="1"/>
  <c r="A168" i="1" l="1"/>
  <c r="A163" i="1"/>
  <c r="A158" i="1"/>
  <c r="AU120" i="1" l="1"/>
  <c r="AW120" i="1" s="1"/>
  <c r="AW119" i="1"/>
  <c r="R23" i="1"/>
  <c r="C7" i="2" l="1"/>
  <c r="AC130" i="1" l="1"/>
  <c r="Y130" i="1"/>
  <c r="AV87" i="1" l="1"/>
  <c r="AV88" i="1"/>
  <c r="AV89" i="1"/>
  <c r="AV90" i="1"/>
  <c r="AV91" i="1"/>
  <c r="AV92" i="1"/>
  <c r="AV93" i="1"/>
  <c r="AV94" i="1"/>
  <c r="AV95" i="1"/>
  <c r="AV96" i="1"/>
  <c r="AV97" i="1"/>
  <c r="AV98" i="1"/>
  <c r="AV99" i="1"/>
  <c r="AV100" i="1"/>
  <c r="AV101" i="1"/>
  <c r="AV102" i="1"/>
  <c r="AV103" i="1"/>
  <c r="AV104" i="1"/>
  <c r="AV105" i="1"/>
  <c r="AV106" i="1"/>
  <c r="AV107" i="1"/>
  <c r="AV108" i="1"/>
  <c r="AV109" i="1"/>
  <c r="AV110" i="1"/>
  <c r="AV111" i="1"/>
  <c r="AV112" i="1"/>
  <c r="AV113" i="1"/>
  <c r="AV114" i="1"/>
  <c r="AV86" i="1"/>
  <c r="AW87" i="1"/>
  <c r="AW88" i="1"/>
  <c r="AW89" i="1"/>
  <c r="AW90" i="1"/>
  <c r="AW91" i="1"/>
  <c r="AW92" i="1"/>
  <c r="AW93" i="1"/>
  <c r="AW94" i="1"/>
  <c r="AW95" i="1"/>
  <c r="AW96" i="1"/>
  <c r="AW97" i="1"/>
  <c r="AW98" i="1"/>
  <c r="AW99" i="1"/>
  <c r="AW100" i="1"/>
  <c r="AW101" i="1"/>
  <c r="AW102" i="1"/>
  <c r="AW103" i="1"/>
  <c r="AW104" i="1"/>
  <c r="AW105" i="1"/>
  <c r="AW106" i="1"/>
  <c r="AW107" i="1"/>
  <c r="AW108" i="1"/>
  <c r="AW109" i="1"/>
  <c r="AW110" i="1"/>
  <c r="AW111" i="1"/>
  <c r="AW112" i="1"/>
  <c r="AW113" i="1"/>
  <c r="AW114" i="1"/>
  <c r="P130" i="1"/>
  <c r="U130" i="1" s="1"/>
  <c r="AW86" i="1"/>
  <c r="P134" i="1" l="1"/>
  <c r="AV115" i="1"/>
  <c r="R119" i="1" s="1"/>
  <c r="Q117" i="1"/>
  <c r="AS113" i="1"/>
  <c r="AT113" i="1"/>
  <c r="AU113" i="1"/>
  <c r="AK113" i="1"/>
  <c r="AG115" i="1"/>
  <c r="AC115" i="1"/>
  <c r="AR115" i="1" l="1"/>
  <c r="AO115" i="1" s="1"/>
  <c r="AO113" i="1"/>
  <c r="AC124" i="1"/>
  <c r="P124" i="1"/>
  <c r="P127" i="1" l="1"/>
  <c r="AC134" i="1" l="1"/>
  <c r="AC138" i="1"/>
  <c r="AC137" i="1"/>
  <c r="AC136" i="1"/>
  <c r="AC133" i="1"/>
  <c r="AC132" i="1"/>
  <c r="AC129" i="1"/>
  <c r="AC128" i="1"/>
  <c r="AC127" i="1"/>
  <c r="Y131" i="1"/>
  <c r="Y129" i="1"/>
  <c r="Y128" i="1"/>
  <c r="Y124" i="1"/>
  <c r="P138" i="1"/>
  <c r="P137" i="1"/>
  <c r="P136" i="1"/>
  <c r="P133" i="1"/>
  <c r="U133" i="1" s="1"/>
  <c r="P132" i="1"/>
  <c r="P129" i="1"/>
  <c r="P128" i="1"/>
  <c r="U128" i="1" s="1"/>
  <c r="U124" i="1"/>
  <c r="AT96" i="1"/>
  <c r="AU96" i="1"/>
  <c r="AT97" i="1"/>
  <c r="AU97" i="1"/>
  <c r="AT98" i="1"/>
  <c r="AU98" i="1"/>
  <c r="AT99" i="1"/>
  <c r="AU99" i="1"/>
  <c r="AT100" i="1"/>
  <c r="AU100" i="1"/>
  <c r="AT101" i="1"/>
  <c r="AU101" i="1"/>
  <c r="AT102" i="1"/>
  <c r="AU102" i="1"/>
  <c r="AT103" i="1"/>
  <c r="AU103" i="1"/>
  <c r="AT104" i="1"/>
  <c r="AU104" i="1"/>
  <c r="AT105" i="1"/>
  <c r="AU105" i="1"/>
  <c r="AT106" i="1"/>
  <c r="AU106" i="1"/>
  <c r="AT107" i="1"/>
  <c r="AU107" i="1"/>
  <c r="AT108" i="1"/>
  <c r="AU108" i="1"/>
  <c r="AT109" i="1"/>
  <c r="AU109" i="1"/>
  <c r="AT110" i="1"/>
  <c r="AU110" i="1"/>
  <c r="AT111" i="1"/>
  <c r="AU111" i="1"/>
  <c r="AT112" i="1"/>
  <c r="AU112" i="1"/>
  <c r="AT114" i="1"/>
  <c r="AU114" i="1"/>
  <c r="AS97" i="1"/>
  <c r="AS99" i="1"/>
  <c r="AS101" i="1"/>
  <c r="AS102" i="1"/>
  <c r="AS103" i="1"/>
  <c r="AS104" i="1"/>
  <c r="AS105" i="1"/>
  <c r="AS107" i="1"/>
  <c r="AS108" i="1"/>
  <c r="AS109" i="1"/>
  <c r="AS110" i="1"/>
  <c r="AS114" i="1"/>
  <c r="AS96" i="1"/>
  <c r="AS98" i="1"/>
  <c r="AS100" i="1"/>
  <c r="AS106" i="1"/>
  <c r="AS111" i="1"/>
  <c r="AS112" i="1"/>
  <c r="AK96" i="1"/>
  <c r="AK97" i="1"/>
  <c r="AK98" i="1"/>
  <c r="AK99" i="1"/>
  <c r="AK100" i="1"/>
  <c r="AK101" i="1"/>
  <c r="AK102" i="1"/>
  <c r="AK103" i="1"/>
  <c r="AK104" i="1"/>
  <c r="AK105" i="1"/>
  <c r="AK106" i="1"/>
  <c r="AK107" i="1"/>
  <c r="AK108" i="1"/>
  <c r="AK109" i="1"/>
  <c r="AK110" i="1"/>
  <c r="AK111" i="1"/>
  <c r="AK112" i="1"/>
  <c r="AK114" i="1"/>
  <c r="AK86" i="1"/>
  <c r="AU87" i="1"/>
  <c r="AU88" i="1"/>
  <c r="AU89" i="1"/>
  <c r="AU90" i="1"/>
  <c r="AU91" i="1"/>
  <c r="AU92" i="1"/>
  <c r="AU93" i="1"/>
  <c r="AU94" i="1"/>
  <c r="AU95" i="1"/>
  <c r="AU86" i="1"/>
  <c r="AS93" i="1"/>
  <c r="AS87" i="1"/>
  <c r="AS88" i="1"/>
  <c r="AS89" i="1"/>
  <c r="AS90" i="1"/>
  <c r="AS91" i="1"/>
  <c r="AS92" i="1"/>
  <c r="AS94" i="1"/>
  <c r="AS95" i="1"/>
  <c r="AS86" i="1"/>
  <c r="AT87" i="1"/>
  <c r="AT88" i="1"/>
  <c r="AT89" i="1"/>
  <c r="AT90" i="1"/>
  <c r="AT91" i="1"/>
  <c r="AT92" i="1"/>
  <c r="AT93" i="1"/>
  <c r="AT94" i="1"/>
  <c r="AT95" i="1"/>
  <c r="AT86" i="1"/>
  <c r="AK87" i="1"/>
  <c r="AK88" i="1"/>
  <c r="AK89" i="1"/>
  <c r="AK90" i="1"/>
  <c r="AK91" i="1"/>
  <c r="AK92" i="1"/>
  <c r="AK93" i="1"/>
  <c r="AK94" i="1"/>
  <c r="AK95" i="1"/>
  <c r="AO110" i="1" l="1"/>
  <c r="AO108" i="1"/>
  <c r="AG130" i="1"/>
  <c r="Y126" i="1"/>
  <c r="AC126" i="1"/>
  <c r="P126" i="1"/>
  <c r="AO112" i="1"/>
  <c r="AO90" i="1"/>
  <c r="AO91" i="1"/>
  <c r="AO107" i="1"/>
  <c r="AO97" i="1"/>
  <c r="AO102" i="1"/>
  <c r="AO101" i="1"/>
  <c r="AO105" i="1"/>
  <c r="AO94" i="1"/>
  <c r="AO93" i="1"/>
  <c r="AO89" i="1"/>
  <c r="AO111" i="1"/>
  <c r="AO114" i="1"/>
  <c r="AO92" i="1"/>
  <c r="AO88" i="1"/>
  <c r="AO104" i="1"/>
  <c r="AO100" i="1"/>
  <c r="AO98" i="1"/>
  <c r="AO96" i="1"/>
  <c r="AO103" i="1"/>
  <c r="AO99" i="1"/>
  <c r="AO95" i="1"/>
  <c r="AO109" i="1"/>
  <c r="AG136" i="1"/>
  <c r="AO106" i="1"/>
  <c r="AO87" i="1"/>
  <c r="AO86" i="1"/>
  <c r="AG138" i="1"/>
  <c r="AG137" i="1"/>
  <c r="AG134" i="1"/>
  <c r="P135" i="1"/>
  <c r="P131" i="1"/>
  <c r="AG133" i="1"/>
  <c r="AG129" i="1"/>
  <c r="AK115" i="1"/>
  <c r="AK116" i="1" s="1"/>
  <c r="AV116" i="1" s="1"/>
  <c r="W23" i="1" s="1"/>
  <c r="AG127" i="1"/>
  <c r="AG124" i="1"/>
  <c r="AG128" i="1"/>
  <c r="AG132" i="1"/>
  <c r="AC135" i="1"/>
  <c r="AC131" i="1"/>
  <c r="AG126" i="1" l="1"/>
  <c r="AG135" i="1"/>
  <c r="AG131" i="1"/>
  <c r="Y125" i="1"/>
  <c r="AC125" i="1"/>
  <c r="AC139" i="1" s="1"/>
  <c r="AG125" i="1" l="1"/>
  <c r="AG139" i="1" s="1"/>
  <c r="Y139" i="1"/>
  <c r="U132" i="1"/>
  <c r="U129" i="1"/>
  <c r="U131" i="1" l="1"/>
  <c r="AR133" i="1"/>
  <c r="U127" i="1" s="1"/>
  <c r="U126" i="1" s="1"/>
  <c r="AG142" i="1"/>
  <c r="AC141" i="1" s="1"/>
  <c r="A151" i="1"/>
  <c r="A154" i="1"/>
  <c r="P125" i="1" l="1"/>
  <c r="P139" i="1" s="1"/>
  <c r="AR134" i="1"/>
  <c r="A173" i="1"/>
  <c r="AY86" i="1" l="1"/>
  <c r="AJ121" i="1" s="1"/>
  <c r="J173" i="1"/>
  <c r="N173" i="1" s="1"/>
  <c r="AR173" i="1"/>
  <c r="U125" i="1"/>
  <c r="U139" i="1" s="1"/>
  <c r="O146" i="1" s="1"/>
  <c r="T146" i="1" l="1"/>
  <c r="O144" i="1"/>
  <c r="T144" i="1" s="1"/>
</calcChain>
</file>

<file path=xl/sharedStrings.xml><?xml version="1.0" encoding="utf-8"?>
<sst xmlns="http://schemas.openxmlformats.org/spreadsheetml/2006/main" count="260" uniqueCount="234">
  <si>
    <t>Obchodní firma/ název/ jméno žadatele</t>
  </si>
  <si>
    <t>Projekt</t>
  </si>
  <si>
    <t>- vedení společnosti, její stabilita a zkušenosti</t>
  </si>
  <si>
    <t>Dlouhodobý finanční majetek</t>
  </si>
  <si>
    <t>Oběžná aktiva celkem</t>
  </si>
  <si>
    <t>pohledávky</t>
  </si>
  <si>
    <t>Ostatní výdaje projektu</t>
  </si>
  <si>
    <t>Výdaje celkem</t>
  </si>
  <si>
    <t>z toho:</t>
  </si>
  <si>
    <t>zásoby</t>
  </si>
  <si>
    <t>Vlastní zdroje žadatele</t>
  </si>
  <si>
    <t>Jiné úvěry</t>
  </si>
  <si>
    <t>Úvěrující společnost</t>
  </si>
  <si>
    <t>Datum poskytnutí</t>
  </si>
  <si>
    <t>Datum splatnosti</t>
  </si>
  <si>
    <t>Výše úvěru (Kč)</t>
  </si>
  <si>
    <t>Dotace a jiné podpory</t>
  </si>
  <si>
    <t>Název programu podpory</t>
  </si>
  <si>
    <t>Forma podpory</t>
  </si>
  <si>
    <t>Ostatní zdroje</t>
  </si>
  <si>
    <t>Výše (Kč)</t>
  </si>
  <si>
    <t>Hlavní dodavatelé</t>
  </si>
  <si>
    <t>Název dodavatele</t>
  </si>
  <si>
    <t>Název odběratele</t>
  </si>
  <si>
    <t>1. rok</t>
  </si>
  <si>
    <t>2. rok</t>
  </si>
  <si>
    <t>3. rok</t>
  </si>
  <si>
    <t>Výše podpory (Kč)</t>
  </si>
  <si>
    <t>Objem (Kč)</t>
  </si>
  <si>
    <t>b)</t>
  </si>
  <si>
    <t>c)</t>
  </si>
  <si>
    <t>d)</t>
  </si>
  <si>
    <t>e)</t>
  </si>
  <si>
    <t>Technicko-technologická charakteristika projektu (popis výrobního či jiného procesu, výkonové parametry)</t>
  </si>
  <si>
    <t>f)</t>
  </si>
  <si>
    <t>g)</t>
  </si>
  <si>
    <t>h)</t>
  </si>
  <si>
    <t>i)</t>
  </si>
  <si>
    <t>j)</t>
  </si>
  <si>
    <t>k)</t>
  </si>
  <si>
    <t>l)</t>
  </si>
  <si>
    <t>m)</t>
  </si>
  <si>
    <t>Personální zajištění projektu, noví zaměstnanci atd.</t>
  </si>
  <si>
    <t>Detailní rozbor provozních nákladů od náběhu projektu do horizontu 36 měsíců, kalkulace hlavních nákladových položek</t>
  </si>
  <si>
    <t>n)</t>
  </si>
  <si>
    <t>Hlavní předpoklady úspěšnosti projektu - silné stránky, rizika projektu (návaznost na jiné podnikatelské aktivity s nadstandardní úrovní vztahů, zapojení rodinných příslušníků atd.)</t>
  </si>
  <si>
    <t>Zvýhodněný úvěr</t>
  </si>
  <si>
    <t>a)</t>
  </si>
  <si>
    <t>IČO</t>
  </si>
  <si>
    <t>Dlouhodobý hmotný majetek (resp. hmotný majetek)</t>
  </si>
  <si>
    <t>Celkem</t>
  </si>
  <si>
    <t>(min. 20 %)</t>
  </si>
  <si>
    <t xml:space="preserve">z toho: </t>
  </si>
  <si>
    <t>pořízení nezastavěných pozemků</t>
  </si>
  <si>
    <t>Způsobilé výdaje projektu</t>
  </si>
  <si>
    <t>-</t>
  </si>
  <si>
    <t>3. Dodavatelsko-odběratelské vztahy (tři největší podle údajů za poslední uzavřený rok)</t>
  </si>
  <si>
    <t>Hlavní odběratelé</t>
  </si>
  <si>
    <t>stroje a zařízení celkem</t>
  </si>
  <si>
    <t>nové stroje a zařízení</t>
  </si>
  <si>
    <t>použité stroje a zařízení (vč. repasovaných)</t>
  </si>
  <si>
    <t>(max. 45 %)</t>
  </si>
  <si>
    <t>nižší z hodnot cena nezastavěných pozemků / zbývající limit</t>
  </si>
  <si>
    <t>Výdaj</t>
  </si>
  <si>
    <t>Kategorie</t>
  </si>
  <si>
    <t>Bude zvýhodněný úvěr poskytován s finančním příspěvkem?</t>
  </si>
  <si>
    <t>Nové stroje a zařízení</t>
  </si>
  <si>
    <t>Zásoby</t>
  </si>
  <si>
    <t>Pohledávky</t>
  </si>
  <si>
    <t>Nezastavěné pozemky</t>
  </si>
  <si>
    <t>Použité/repasované stroje a zařízení</t>
  </si>
  <si>
    <t>nelze ZVÚ?</t>
  </si>
  <si>
    <t>ZÚV+BÚV&gt;částka?</t>
  </si>
  <si>
    <t>Hlášky</t>
  </si>
  <si>
    <t>ZÚV i BÚV?</t>
  </si>
  <si>
    <t>použit ZÚV?</t>
  </si>
  <si>
    <t>výdaje nejsou kryty zdroji</t>
  </si>
  <si>
    <t>Jinými zdroji</t>
  </si>
  <si>
    <t>2. Předpokládané výdaje na realizaci projektu a jejich financování</t>
  </si>
  <si>
    <r>
      <t>2b) Souhrnné údaje o výdajích na realizaci projektu</t>
    </r>
    <r>
      <rPr>
        <sz val="9"/>
        <rFont val="Arial"/>
        <family val="2"/>
        <charset val="238"/>
      </rPr>
      <t xml:space="preserve"> (údaje v Kč, vypočtené automaticky dle informací v bodě 2a)</t>
    </r>
  </si>
  <si>
    <t>Jiné zdroje</t>
  </si>
  <si>
    <t>Podíl Zvýhodněného úvěru na způsobilých výdajích projektu:</t>
  </si>
  <si>
    <t>nemovité věci celkem</t>
  </si>
  <si>
    <t>Zařazení</t>
  </si>
  <si>
    <t>Zdroj</t>
  </si>
  <si>
    <t>koupě zastavěných stavebních pozemků včetně staveb na nich umístěných</t>
  </si>
  <si>
    <t>Detailní rozbor tržeb po náběhu projektu do horizontu 36 měsíců</t>
  </si>
  <si>
    <t>Dlouhodobý nehmotný majetek</t>
  </si>
  <si>
    <t>Dlouhodobý nehmotný majetek (licence, know-how, software)</t>
  </si>
  <si>
    <t xml:space="preserve">Vstupy projektu (zajištěnost energie, vody, materiálu, zboží, hlavní dodavatelé - způsob zajištění) </t>
  </si>
  <si>
    <t>Dodavatelské zajištění realizace projektu (stavby, strojů, termíny dodávek, smluvní zajištění)</t>
  </si>
  <si>
    <t>Situace na trhu (postavení společnosti, stav konkurence, marketingové aktivity, konkurenční výhoda žadatele, perspektivy dalšího růstu trhu)</t>
  </si>
  <si>
    <t>o)</t>
  </si>
  <si>
    <t>Strategie dalšího rozvoje žadatele</t>
  </si>
  <si>
    <t>Příloha PE žádosti o zvýhodněný úvěr v programu Expanze</t>
  </si>
  <si>
    <t>ZÚV v povoleném rozmezí?</t>
  </si>
  <si>
    <t>ZÚV min.</t>
  </si>
  <si>
    <t>ZÚV max.</t>
  </si>
  <si>
    <t>výdaj nelze hradit ze Zvýhodněného úvěru</t>
  </si>
  <si>
    <t>součet výdajů za jednotlivé zdroje přesahuje celkovou výši výdajů projektu</t>
  </si>
  <si>
    <t>zdroje financování jsou nižší než celkové výdaje projektu</t>
  </si>
  <si>
    <t>V</t>
  </si>
  <si>
    <t>dne</t>
  </si>
  <si>
    <t>vyberte ANO/NE</t>
  </si>
  <si>
    <t>Jméno a příjmení osoby oprávněné zastupovat žadatele</t>
  </si>
  <si>
    <t>Razítko, pokud je součástí podpisu žadatele</t>
  </si>
  <si>
    <t>Kurz</t>
  </si>
  <si>
    <t>Pořizovací cena
(vč. DPH) v Kč</t>
  </si>
  <si>
    <t>Cizí
měna</t>
  </si>
  <si>
    <t>Je vyplněna cizí měna bez kurzu či naopak kurz bez identifikace cizí měny.</t>
  </si>
  <si>
    <t>Cizí měna rozpor</t>
  </si>
  <si>
    <t>Cizí měna?</t>
  </si>
  <si>
    <t>Jakákoliv chyba</t>
  </si>
  <si>
    <t>Datum, ke kterému byl stanoven kurz přepočtu z cizí měny</t>
  </si>
  <si>
    <t>Bude financován (údaje v Kč)</t>
  </si>
  <si>
    <t>1. Popis projektu</t>
  </si>
  <si>
    <r>
      <t xml:space="preserve">- v případě </t>
    </r>
    <r>
      <rPr>
        <b/>
        <i/>
        <sz val="9"/>
        <rFont val="Arial"/>
        <family val="2"/>
        <charset val="238"/>
      </rPr>
      <t>fyzické osoby</t>
    </r>
    <r>
      <rPr>
        <i/>
        <sz val="9"/>
        <rFont val="Arial"/>
        <family val="2"/>
        <charset val="238"/>
      </rPr>
      <t xml:space="preserve"> délka praxe v oboru, druh a délka předchozí praxe žadatele nebo odpovědného pracovníka(ů) využitelné pro projekt, zastupitelnost ve vedení;</t>
    </r>
  </si>
  <si>
    <r>
      <t xml:space="preserve">- v případě </t>
    </r>
    <r>
      <rPr>
        <b/>
        <i/>
        <sz val="9"/>
        <rFont val="Arial"/>
        <family val="2"/>
        <charset val="238"/>
      </rPr>
      <t xml:space="preserve">obchodní společnosti </t>
    </r>
    <r>
      <rPr>
        <i/>
        <sz val="9"/>
        <rFont val="Arial"/>
        <family val="2"/>
        <charset val="238"/>
      </rPr>
      <t>uvést tytéž údaje u maximálně 4 společníků firmy nebo vedoucích pracovníků, vztah mezi vlastníky a vedením,</t>
    </r>
  </si>
  <si>
    <t>Komentář ke všem zdrojům financování projektu (co tvoří vlastní zdroje, co tvoří cizí zdroje a jejich splatnost, existence podřízených závazků)</t>
  </si>
  <si>
    <t>Délka období čerpání</t>
  </si>
  <si>
    <t>(zbývá k zařazení:</t>
  </si>
  <si>
    <t>Odklad 1. splátky</t>
  </si>
  <si>
    <t>Délka splácení</t>
  </si>
  <si>
    <t>Historie a současnost žadatele, jeho další aktivity, vlastnictví certifikátu ISO či jiné normy, u začínajících podnikatelů důvody zahájení podnikatelské činnosti</t>
  </si>
  <si>
    <t xml:space="preserve">Profesní a osobní údaje o vlastnících / vedoucích pracovnících žadatele
</t>
  </si>
  <si>
    <t>Zabezpečení prodeje, hlavní odběratelé a jejich charakteristika (lze doložit zápisy z jednání, předbežnými nabídkami), informace k propagaci prodeje a informace k inkasu peněžních prostředků a formě plateb od odběratelů</t>
  </si>
  <si>
    <t>Výdaje celkem
(vč. DPH)</t>
  </si>
  <si>
    <r>
      <t>Předpoklad vynaložení výdajů</t>
    </r>
    <r>
      <rPr>
        <b/>
        <sz val="9"/>
        <rFont val="Arial"/>
        <family val="2"/>
        <charset val="238"/>
      </rPr>
      <t xml:space="preserve"> hrazených ze zvýhodněného úvěru</t>
    </r>
    <r>
      <rPr>
        <sz val="9"/>
        <rFont val="Arial"/>
        <family val="2"/>
        <charset val="238"/>
      </rPr>
      <t xml:space="preserve"> v jednotlivých letech realizace projektu</t>
    </r>
  </si>
  <si>
    <t>EUR</t>
  </si>
  <si>
    <t>Měny</t>
  </si>
  <si>
    <t>USD</t>
  </si>
  <si>
    <t>GBP</t>
  </si>
  <si>
    <t>AUD</t>
  </si>
  <si>
    <t>BRL</t>
  </si>
  <si>
    <t>BGN</t>
  </si>
  <si>
    <t>CNY</t>
  </si>
  <si>
    <t>DKK</t>
  </si>
  <si>
    <t>PHP</t>
  </si>
  <si>
    <t>HKD</t>
  </si>
  <si>
    <t>HRK</t>
  </si>
  <si>
    <t>INR</t>
  </si>
  <si>
    <t>IDR</t>
  </si>
  <si>
    <t>ISK</t>
  </si>
  <si>
    <t>ILS</t>
  </si>
  <si>
    <t>JPY</t>
  </si>
  <si>
    <t>ZAR</t>
  </si>
  <si>
    <t>KRW</t>
  </si>
  <si>
    <t>CAD</t>
  </si>
  <si>
    <t>HUF</t>
  </si>
  <si>
    <t>MYR</t>
  </si>
  <si>
    <t>MXN</t>
  </si>
  <si>
    <t>XDR</t>
  </si>
  <si>
    <t>NOK</t>
  </si>
  <si>
    <t>NZD</t>
  </si>
  <si>
    <t>PLN</t>
  </si>
  <si>
    <t>RON</t>
  </si>
  <si>
    <t>RUB</t>
  </si>
  <si>
    <t>SGD</t>
  </si>
  <si>
    <t>SEK</t>
  </si>
  <si>
    <t>CHF</t>
  </si>
  <si>
    <t>THB</t>
  </si>
  <si>
    <t>TRY</t>
  </si>
  <si>
    <r>
      <t>prosím vyplňte; datum musí být stanoveno v souladu s podmínkami v komentáři ke sloupci "</t>
    </r>
    <r>
      <rPr>
        <i/>
        <sz val="9"/>
        <rFont val="Arial"/>
        <family val="2"/>
        <charset val="238"/>
      </rPr>
      <t>Kurz" (viz výše)</t>
    </r>
  </si>
  <si>
    <t>Úvěrem partnera</t>
  </si>
  <si>
    <t>Úvěr partnera</t>
  </si>
  <si>
    <t>Podíl úvěru partnera na způsobilých výdajích projektu:</t>
  </si>
  <si>
    <t>podíl úvěru partnera na způsobilých nezastavěných pozemcích</t>
  </si>
  <si>
    <t>Rekonstrukce staveb</t>
  </si>
  <si>
    <t>Výstavba</t>
  </si>
  <si>
    <t>Zastavěné pozemky vč. staveb</t>
  </si>
  <si>
    <t>specifikujte, jak souvisí pořízení/rekonstrukce nemovitosti s výdaji na stroje/zařízení</t>
  </si>
  <si>
    <t>výstavba</t>
  </si>
  <si>
    <t>rekonstrukce staveb</t>
  </si>
  <si>
    <t>specifikujte technologii, produkt či službu, která bude zavedena</t>
  </si>
  <si>
    <t>nemovitosti</t>
  </si>
  <si>
    <t>vzhledem k podílu výdajů na rekonstrukci nemovitosti je podmínkou podpory zavedení nové technologie, produktu či služby</t>
  </si>
  <si>
    <t>mezi způsobilými výdaji v bodě 2a jsou i výdaje na pořízení či rekonstrukci nemovitosti</t>
  </si>
  <si>
    <t>Obchodní firma / název / jméno avalisty</t>
  </si>
  <si>
    <t>IČ/RČ</t>
  </si>
  <si>
    <t>Sídlo společnosti / místo trvalého pobytu</t>
  </si>
  <si>
    <t>Majetkoprávní vztahy související s projektem (vlastnictví či pronájem pozemků, budov, strojů a jiného vybavení)</t>
  </si>
  <si>
    <t>Pokud některý z bodů není charakterizován, uveďte v příslušném poli text „neuvádí se“. V případě potřeby (např. složitější projekt) zpracujte popis projektu jako samostatný dokument a výše uvedené body použijte jako osnovu.</t>
  </si>
  <si>
    <t>Výdaje projektu celkem</t>
  </si>
  <si>
    <t>součet přesahuje výši výdajů financovaných zvýhodněným úvěrem</t>
  </si>
  <si>
    <t>je třeba upravit zdroje financování v bodě 2a</t>
  </si>
  <si>
    <t>Pořizovací cena
(vč. DPH) v měně pořízení</t>
  </si>
  <si>
    <t>Efektivní využívání vody v průmyslu</t>
  </si>
  <si>
    <t>Zřízení/rekonstrukce přípojek NGA</t>
  </si>
  <si>
    <t>Zpracování kalamitního dřeva (kůrovec)</t>
  </si>
  <si>
    <t>vyberte z nabídky</t>
  </si>
  <si>
    <t>Nezvoleno zaměření</t>
  </si>
  <si>
    <t>Předpokládané ekonomické přínosy projektu</t>
  </si>
  <si>
    <t>p)</t>
  </si>
  <si>
    <t>q)</t>
  </si>
  <si>
    <t>r)</t>
  </si>
  <si>
    <t>prosím specifikujte</t>
  </si>
  <si>
    <t>Informace, jaký majetek bude pronajímán a k jakému účelu (např. jako kanceláře, skladové prostory, výrobní hala apod.)</t>
  </si>
  <si>
    <t>Informace, jaký majetek bude pronajímán a k jakému účelu (např. pronájem výrobního zařízení v rámci kooperace s jiným podnikem)</t>
  </si>
  <si>
    <t>Cíl projektu, popis záměru</t>
  </si>
  <si>
    <t>výše financování přesahuje pořizovací cenu</t>
  </si>
  <si>
    <t>Ostatní výdaje (nezpůsobilé)</t>
  </si>
  <si>
    <t>Je projekt zaměřen na pronájem a správu nemovitosti (CZ-NACE 68.2)?</t>
  </si>
  <si>
    <t>2c) Zdroje financování projektu (v Kč)</t>
  </si>
  <si>
    <r>
      <t>2a) Výčet výdajů na realizaci projektu</t>
    </r>
    <r>
      <rPr>
        <sz val="9"/>
        <rFont val="Arial"/>
        <family val="2"/>
        <charset val="238"/>
      </rPr>
      <t xml:space="preserve"> (do tabulky uveďte plánované výdaje v rámci projektu v Kč; u každého pole se zobrazí nápověda k vyplnění)</t>
    </r>
  </si>
  <si>
    <t>Zvláštní podporovaná aktivita</t>
  </si>
  <si>
    <t>Materiálové a energetické využití odpadů</t>
  </si>
  <si>
    <t>pouze malým a středním podnikům</t>
  </si>
  <si>
    <t>menšinově i velkým podnikům</t>
  </si>
  <si>
    <t>Pronájem nemovitosti</t>
  </si>
  <si>
    <t>Lze velký?</t>
  </si>
  <si>
    <t>Rozpor?</t>
  </si>
  <si>
    <t>majetek nelze ani částečně pronajmout velkému podniku, prosím opravte</t>
  </si>
  <si>
    <t>! opravte či doplňte údaje v bodě 2a, 1c nebo 1d !</t>
  </si>
  <si>
    <t>Uvést důvod?</t>
  </si>
  <si>
    <t>Nemovitý majetek pořízený v projektu bude pronajímán</t>
  </si>
  <si>
    <t>Podnikatelské centrum</t>
  </si>
  <si>
    <t>Zdůvodnění pro případ, že nemovitý majetek v rámci Podnikatelského centra bude pronajímán menšinově i velkým podnikům, informace, k jaké ekonomické činnosti bude velkými podniky využíván a o jak velkou část pronajímané plochy půjde (v m2 i podíl v % z celkové pronajímané plochy)</t>
  </si>
  <si>
    <t>Není</t>
  </si>
  <si>
    <t>zdůvodněte a uveďte podrobnější informace</t>
  </si>
  <si>
    <t>5. Prohlášení žadatele</t>
  </si>
  <si>
    <t>Rodinné podniky</t>
  </si>
  <si>
    <t>Uhelné regiony</t>
  </si>
  <si>
    <t>prosím vyplňte pole pro zvláštní podporovanou aktivitu</t>
  </si>
  <si>
    <r>
      <t>Podpis osoby oprávněné zastupovat žadatele</t>
    </r>
    <r>
      <rPr>
        <vertAlign val="superscript"/>
        <sz val="9"/>
        <rFont val="Arial"/>
        <family val="2"/>
        <charset val="238"/>
      </rPr>
      <t>1)</t>
    </r>
  </si>
  <si>
    <t xml:space="preserve">! Formulář nelze použít pro žádosti o podporu podané před 11. 8. 2020 ! </t>
  </si>
  <si>
    <t>(platná od 11. 8. 2020)</t>
  </si>
  <si>
    <r>
      <t xml:space="preserve">Předpokládá projekt pronájem strojů/zařízení financovaných úvěrem NRB či úvěrem s fin. příspěvkem </t>
    </r>
    <r>
      <rPr>
        <b/>
        <sz val="9"/>
        <rFont val="Arial"/>
        <family val="2"/>
        <charset val="238"/>
      </rPr>
      <t>jiným podnikatelům k jejich podnikatelské činnosti</t>
    </r>
    <r>
      <rPr>
        <sz val="9"/>
        <rFont val="Arial"/>
        <family val="2"/>
        <charset val="238"/>
      </rPr>
      <t>?</t>
    </r>
  </si>
  <si>
    <t>Zvýhodněným úvěrem NRB</t>
  </si>
  <si>
    <t>Zvýhodněný úvěr NRB</t>
  </si>
  <si>
    <t>Ostatní parametry zvýhodněného úvěru NRB (v měsících)</t>
  </si>
  <si>
    <t>4. Směneční ručitelé (avalisté) zvýhodněného úvěru - vyplňte po dohodě s pracovníkm NRB</t>
  </si>
  <si>
    <t>V případě projektu zahrnujícího činnosti v oblasti pronájmu a správy vlastních nebo pronajatých nemovitostí (CZ-NACE 68.2) žadatel prohlašuje, že majetek pořízený s účastí prostředků zvýhodněného úvěru NRB a/nebo úvěru partnera podpořeného finančním příspěvkem (je-li finanční příspěvek požadován) bude pronajímán výhradně malým nebo středním podnikům, kteří jej budou po celou dobu pronájmu převážně používat k ekonomické činnosti podporované v programu Expanze.</t>
  </si>
  <si>
    <t>V případě projektu, který předpokládá pronájem movitých věcí pořízených s účastí prostředků zvýhodněného úvěru NRB a/nebo úvěru partnera podpořeného finančním příspěvkem (je-li finanční příspěvek požadován) jiným podnikatelům k jejich podnikatelské činnosti, žadatel prohlašuje, že tento majetek bude pronajímán výhradně malým nebo středním podnikům, kteří jej budou po celou dobu pronájmu převážně používat k ekonomické činnosti podporované v programu Expanze, a po dobu stanovenou v bodě 4.2 výzvy programu Expanze tento majetek nebude přemístěn mimo území vymezené v bodě 4.2 písm. d) výzvy programu Expanze.</t>
  </si>
  <si>
    <t>1) Podpis musí být proveden před pracovníkem NRB nebo úředně ověřen.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</si>
</sst>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_K_č_-;\-* #,##0.00\ _K_č_-;_-* &quot;-&quot;??\ _K_č_-;_-@_-"/>
    <numFmt numFmtId="165" formatCode="#,##0\ _K_č"/>
    <numFmt numFmtId="166" formatCode="#,##0\ &quot;Kč&quot;\)"/>
  </numFmts>
  <fonts count="18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1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9"/>
      <color rgb="FFFF0000"/>
      <name val="Arial"/>
      <family val="2"/>
      <charset val="238"/>
    </font>
    <font>
      <sz val="9"/>
      <color rgb="FFFF0000"/>
      <name val="Arial"/>
      <family val="2"/>
      <charset val="238"/>
    </font>
    <font>
      <sz val="9"/>
      <color rgb="FF0000FF"/>
      <name val="Arial"/>
      <family val="2"/>
      <charset val="238"/>
    </font>
    <font>
      <b/>
      <i/>
      <sz val="9"/>
      <name val="Arial"/>
      <family val="2"/>
      <charset val="238"/>
    </font>
    <font>
      <i/>
      <sz val="9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u/>
      <sz val="9"/>
      <name val="Arial"/>
      <family val="2"/>
      <charset val="238"/>
    </font>
    <font>
      <sz val="8"/>
      <name val="Arial"/>
      <family val="2"/>
      <charset val="238"/>
    </font>
    <font>
      <vertAlign val="superscript"/>
      <sz val="9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316">
    <xf numFmtId="0" fontId="0" fillId="0" borderId="0" xfId="0"/>
    <xf numFmtId="0" fontId="1" fillId="0" borderId="0" xfId="0" applyFont="1" applyBorder="1" applyAlignment="1" applyProtection="1">
      <alignment vertical="center"/>
    </xf>
    <xf numFmtId="0" fontId="1" fillId="0" borderId="0" xfId="0" applyFont="1" applyProtection="1"/>
    <xf numFmtId="0" fontId="1" fillId="0" borderId="0" xfId="0" applyFont="1" applyAlignment="1" applyProtection="1">
      <alignment vertical="center"/>
    </xf>
    <xf numFmtId="0" fontId="1" fillId="0" borderId="0" xfId="0" applyFont="1" applyBorder="1" applyAlignment="1" applyProtection="1">
      <alignment horizontal="left" vertical="center" indent="1"/>
    </xf>
    <xf numFmtId="0" fontId="1" fillId="0" borderId="0" xfId="0" applyFont="1" applyBorder="1" applyProtection="1"/>
    <xf numFmtId="0" fontId="1" fillId="0" borderId="0" xfId="0" applyFont="1" applyAlignment="1" applyProtection="1"/>
    <xf numFmtId="0" fontId="5" fillId="0" borderId="0" xfId="0" applyFont="1" applyBorder="1" applyAlignment="1" applyProtection="1"/>
    <xf numFmtId="0" fontId="2" fillId="0" borderId="0" xfId="0" applyFont="1" applyBorder="1" applyAlignment="1" applyProtection="1">
      <alignment vertical="center" wrapText="1"/>
    </xf>
    <xf numFmtId="0" fontId="2" fillId="0" borderId="0" xfId="0" applyFont="1" applyBorder="1" applyAlignment="1" applyProtection="1">
      <alignment horizontal="right" vertical="center" wrapText="1" indent="1"/>
    </xf>
    <xf numFmtId="165" fontId="1" fillId="0" borderId="0" xfId="0" applyNumberFormat="1" applyFont="1" applyBorder="1" applyAlignment="1" applyProtection="1">
      <alignment wrapText="1"/>
    </xf>
    <xf numFmtId="0" fontId="2" fillId="0" borderId="0" xfId="0" applyFont="1" applyBorder="1" applyAlignment="1" applyProtection="1">
      <alignment horizontal="left" vertical="center" wrapText="1" indent="1"/>
    </xf>
    <xf numFmtId="0" fontId="1" fillId="0" borderId="0" xfId="0" applyFont="1" applyBorder="1" applyAlignment="1" applyProtection="1"/>
    <xf numFmtId="164" fontId="1" fillId="0" borderId="0" xfId="1" applyFont="1" applyBorder="1" applyAlignment="1" applyProtection="1">
      <alignment horizontal="right"/>
    </xf>
    <xf numFmtId="0" fontId="2" fillId="0" borderId="0" xfId="0" applyFont="1" applyProtection="1"/>
    <xf numFmtId="0" fontId="1" fillId="0" borderId="0" xfId="0" applyFont="1" applyAlignment="1" applyProtection="1">
      <alignment horizontal="right"/>
    </xf>
    <xf numFmtId="0" fontId="1" fillId="0" borderId="0" xfId="0" applyFont="1" applyBorder="1" applyAlignment="1" applyProtection="1">
      <alignment wrapText="1"/>
    </xf>
    <xf numFmtId="4" fontId="1" fillId="0" borderId="0" xfId="0" applyNumberFormat="1" applyFont="1" applyBorder="1" applyAlignment="1" applyProtection="1">
      <alignment wrapText="1"/>
    </xf>
    <xf numFmtId="0" fontId="1" fillId="0" borderId="0" xfId="0" applyNumberFormat="1" applyFont="1" applyBorder="1" applyAlignment="1" applyProtection="1">
      <alignment wrapText="1"/>
    </xf>
    <xf numFmtId="0" fontId="1" fillId="0" borderId="0" xfId="0" applyFont="1" applyAlignment="1" applyProtection="1">
      <alignment horizontal="left" vertical="top" wrapText="1"/>
    </xf>
    <xf numFmtId="0" fontId="9" fillId="0" borderId="0" xfId="0" applyFont="1" applyProtection="1"/>
    <xf numFmtId="0" fontId="1" fillId="0" borderId="4" xfId="0" applyFont="1" applyBorder="1" applyAlignment="1" applyProtection="1">
      <alignment horizontal="center"/>
    </xf>
    <xf numFmtId="0" fontId="1" fillId="0" borderId="3" xfId="0" applyFont="1" applyBorder="1" applyProtection="1"/>
    <xf numFmtId="0" fontId="1" fillId="0" borderId="0" xfId="0" applyFont="1" applyFill="1" applyProtection="1"/>
    <xf numFmtId="0" fontId="1" fillId="0" borderId="0" xfId="0" applyFont="1" applyFill="1" applyAlignment="1" applyProtection="1">
      <alignment horizontal="left" indent="1"/>
    </xf>
    <xf numFmtId="0" fontId="1" fillId="0" borderId="4" xfId="0" applyFont="1" applyBorder="1" applyProtection="1"/>
    <xf numFmtId="165" fontId="1" fillId="0" borderId="0" xfId="0" applyNumberFormat="1" applyFont="1" applyBorder="1" applyAlignment="1" applyProtection="1">
      <alignment vertical="center"/>
    </xf>
    <xf numFmtId="165" fontId="1" fillId="0" borderId="0" xfId="0" applyNumberFormat="1" applyFont="1" applyBorder="1" applyAlignment="1" applyProtection="1">
      <alignment vertical="center" wrapText="1"/>
    </xf>
    <xf numFmtId="165" fontId="9" fillId="0" borderId="0" xfId="0" applyNumberFormat="1" applyFont="1" applyBorder="1" applyAlignment="1" applyProtection="1">
      <alignment vertical="center"/>
    </xf>
    <xf numFmtId="165" fontId="1" fillId="0" borderId="0" xfId="0" applyNumberFormat="1" applyFont="1" applyBorder="1" applyAlignment="1" applyProtection="1">
      <alignment horizontal="right" wrapText="1"/>
    </xf>
    <xf numFmtId="165" fontId="1" fillId="0" borderId="0" xfId="0" applyNumberFormat="1" applyFont="1" applyBorder="1" applyAlignment="1" applyProtection="1"/>
    <xf numFmtId="165" fontId="10" fillId="0" borderId="0" xfId="0" applyNumberFormat="1" applyFont="1" applyBorder="1" applyAlignment="1" applyProtection="1">
      <alignment horizontal="left" vertical="center" indent="1"/>
    </xf>
    <xf numFmtId="0" fontId="1" fillId="0" borderId="0" xfId="0" applyFont="1" applyFill="1" applyBorder="1" applyAlignment="1" applyProtection="1">
      <alignment wrapText="1"/>
    </xf>
    <xf numFmtId="165" fontId="1" fillId="0" borderId="0" xfId="0" applyNumberFormat="1" applyFont="1" applyProtection="1"/>
    <xf numFmtId="0" fontId="1" fillId="0" borderId="0" xfId="0" applyNumberFormat="1" applyFont="1" applyFill="1" applyBorder="1" applyAlignment="1" applyProtection="1"/>
    <xf numFmtId="4" fontId="2" fillId="0" borderId="0" xfId="0" applyNumberFormat="1" applyFont="1" applyFill="1" applyBorder="1" applyAlignment="1" applyProtection="1">
      <alignment vertical="center"/>
    </xf>
    <xf numFmtId="0" fontId="5" fillId="0" borderId="0" xfId="0" applyFont="1" applyFill="1" applyBorder="1" applyAlignment="1" applyProtection="1">
      <alignment vertical="center"/>
    </xf>
    <xf numFmtId="0" fontId="1" fillId="0" borderId="0" xfId="0" applyFont="1" applyFill="1" applyAlignment="1" applyProtection="1">
      <alignment vertical="center"/>
    </xf>
    <xf numFmtId="0" fontId="1" fillId="0" borderId="0" xfId="0" applyFont="1" applyFill="1" applyBorder="1" applyProtection="1"/>
    <xf numFmtId="0" fontId="2" fillId="0" borderId="0" xfId="0" applyFont="1" applyFill="1" applyBorder="1" applyAlignment="1" applyProtection="1">
      <alignment vertical="center" wrapText="1"/>
    </xf>
    <xf numFmtId="4" fontId="2" fillId="0" borderId="0" xfId="0" applyNumberFormat="1" applyFont="1" applyFill="1" applyBorder="1" applyAlignment="1" applyProtection="1">
      <alignment vertical="center" wrapText="1"/>
    </xf>
    <xf numFmtId="4" fontId="1" fillId="0" borderId="0" xfId="0" applyNumberFormat="1" applyFont="1" applyFill="1" applyBorder="1" applyAlignment="1" applyProtection="1">
      <alignment wrapText="1"/>
    </xf>
    <xf numFmtId="0" fontId="1" fillId="0" borderId="0" xfId="0" applyNumberFormat="1" applyFont="1" applyFill="1" applyBorder="1" applyAlignment="1" applyProtection="1">
      <alignment wrapText="1"/>
    </xf>
    <xf numFmtId="0" fontId="5" fillId="0" borderId="0" xfId="0" applyFont="1" applyFill="1" applyBorder="1" applyAlignment="1" applyProtection="1">
      <alignment vertical="center" wrapText="1"/>
    </xf>
    <xf numFmtId="0" fontId="1" fillId="0" borderId="0" xfId="0" applyFont="1" applyBorder="1" applyAlignment="1" applyProtection="1">
      <alignment horizontal="center"/>
    </xf>
    <xf numFmtId="0" fontId="2" fillId="0" borderId="0" xfId="0" applyFont="1" applyAlignment="1" applyProtection="1">
      <alignment horizontal="left"/>
    </xf>
    <xf numFmtId="0" fontId="2" fillId="2" borderId="4" xfId="0" applyFont="1" applyFill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left"/>
    </xf>
    <xf numFmtId="0" fontId="2" fillId="0" borderId="0" xfId="0" applyFont="1" applyAlignment="1" applyProtection="1">
      <alignment horizontal="left" vertical="top"/>
    </xf>
    <xf numFmtId="0" fontId="1" fillId="0" borderId="0" xfId="0" applyFont="1" applyAlignment="1" applyProtection="1">
      <alignment horizontal="left" vertical="top"/>
    </xf>
    <xf numFmtId="0" fontId="1" fillId="0" borderId="0" xfId="0" applyFont="1" applyBorder="1" applyAlignment="1" applyProtection="1">
      <alignment horizontal="left" vertical="top" wrapText="1"/>
    </xf>
    <xf numFmtId="165" fontId="1" fillId="0" borderId="0" xfId="0" applyNumberFormat="1" applyFont="1" applyBorder="1" applyAlignment="1" applyProtection="1">
      <alignment horizontal="right" vertical="top" wrapText="1"/>
    </xf>
    <xf numFmtId="0" fontId="1" fillId="0" borderId="0" xfId="0" applyNumberFormat="1" applyFont="1" applyFill="1" applyBorder="1" applyAlignment="1" applyProtection="1">
      <alignment vertical="center"/>
    </xf>
    <xf numFmtId="0" fontId="1" fillId="0" borderId="0" xfId="0" applyFont="1" applyFill="1" applyBorder="1" applyAlignment="1" applyProtection="1">
      <alignment vertical="center" wrapText="1"/>
    </xf>
    <xf numFmtId="165" fontId="1" fillId="0" borderId="0" xfId="0" applyNumberFormat="1" applyFont="1" applyFill="1" applyBorder="1" applyAlignment="1" applyProtection="1">
      <alignment vertical="center" wrapText="1"/>
    </xf>
    <xf numFmtId="14" fontId="1" fillId="0" borderId="0" xfId="0" applyNumberFormat="1" applyFont="1" applyFill="1" applyBorder="1" applyAlignment="1" applyProtection="1">
      <alignment vertical="center" wrapText="1"/>
    </xf>
    <xf numFmtId="0" fontId="1" fillId="0" borderId="0" xfId="0" applyNumberFormat="1" applyFont="1" applyFill="1" applyBorder="1" applyAlignment="1" applyProtection="1">
      <alignment vertical="center" wrapText="1"/>
    </xf>
    <xf numFmtId="0" fontId="1" fillId="0" borderId="8" xfId="0" applyFont="1" applyBorder="1" applyProtection="1"/>
    <xf numFmtId="0" fontId="1" fillId="0" borderId="16" xfId="0" applyFont="1" applyBorder="1" applyProtection="1"/>
    <xf numFmtId="0" fontId="1" fillId="0" borderId="5" xfId="0" applyFont="1" applyBorder="1" applyProtection="1"/>
    <xf numFmtId="0" fontId="1" fillId="0" borderId="10" xfId="0" applyFont="1" applyBorder="1" applyProtection="1"/>
    <xf numFmtId="0" fontId="11" fillId="0" borderId="0" xfId="0" applyFont="1" applyBorder="1" applyAlignment="1" applyProtection="1">
      <alignment horizontal="left" vertical="center" indent="1"/>
    </xf>
    <xf numFmtId="0" fontId="1" fillId="0" borderId="0" xfId="0" applyFont="1" applyBorder="1" applyAlignment="1" applyProtection="1">
      <alignment horizontal="right" vertical="center"/>
    </xf>
    <xf numFmtId="0" fontId="2" fillId="0" borderId="0" xfId="0" applyFont="1" applyBorder="1" applyAlignment="1" applyProtection="1">
      <alignment vertical="center"/>
    </xf>
    <xf numFmtId="0" fontId="1" fillId="0" borderId="0" xfId="0" applyFont="1" applyBorder="1" applyAlignment="1" applyProtection="1">
      <alignment horizontal="left"/>
    </xf>
    <xf numFmtId="3" fontId="1" fillId="0" borderId="4" xfId="0" applyNumberFormat="1" applyFont="1" applyBorder="1" applyProtection="1"/>
    <xf numFmtId="0" fontId="1" fillId="0" borderId="4" xfId="0" applyFont="1" applyBorder="1" applyAlignment="1" applyProtection="1">
      <alignment horizontal="left"/>
    </xf>
    <xf numFmtId="0" fontId="10" fillId="0" borderId="0" xfId="0" applyFont="1" applyProtection="1"/>
    <xf numFmtId="0" fontId="10" fillId="0" borderId="0" xfId="0" applyFont="1" applyAlignment="1" applyProtection="1">
      <alignment horizontal="left" indent="1"/>
    </xf>
    <xf numFmtId="0" fontId="1" fillId="0" borderId="0" xfId="0" applyFont="1" applyAlignment="1" applyProtection="1">
      <alignment horizontal="left" indent="1"/>
    </xf>
    <xf numFmtId="0" fontId="1" fillId="0" borderId="0" xfId="0" applyFont="1" applyAlignment="1" applyProtection="1">
      <alignment horizontal="center"/>
    </xf>
    <xf numFmtId="0" fontId="2" fillId="0" borderId="0" xfId="0" applyFont="1" applyAlignment="1" applyProtection="1">
      <alignment horizontal="left"/>
    </xf>
    <xf numFmtId="0" fontId="1" fillId="0" borderId="1" xfId="0" applyFont="1" applyBorder="1" applyAlignment="1" applyProtection="1">
      <alignment horizontal="center" vertical="top" wrapText="1"/>
      <protection locked="0"/>
    </xf>
    <xf numFmtId="0" fontId="1" fillId="0" borderId="3" xfId="0" applyFont="1" applyBorder="1" applyAlignment="1" applyProtection="1">
      <alignment horizontal="center"/>
    </xf>
    <xf numFmtId="0" fontId="10" fillId="0" borderId="0" xfId="0" applyFont="1" applyBorder="1" applyAlignment="1" applyProtection="1">
      <alignment horizontal="left" vertical="center" indent="1"/>
    </xf>
    <xf numFmtId="0" fontId="2" fillId="2" borderId="4" xfId="0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vertical="center" wrapText="1"/>
    </xf>
    <xf numFmtId="0" fontId="13" fillId="3" borderId="0" xfId="0" applyFont="1" applyFill="1" applyAlignment="1" applyProtection="1">
      <alignment horizontal="right" vertical="top" wrapText="1"/>
    </xf>
    <xf numFmtId="0" fontId="1" fillId="3" borderId="0" xfId="0" applyFont="1" applyFill="1" applyProtection="1"/>
    <xf numFmtId="0" fontId="1" fillId="3" borderId="0" xfId="0" applyFont="1" applyFill="1" applyAlignment="1" applyProtection="1">
      <alignment horizontal="right" vertical="top" wrapText="1"/>
    </xf>
    <xf numFmtId="0" fontId="1" fillId="3" borderId="0" xfId="0" applyFont="1" applyFill="1" applyAlignment="1" applyProtection="1">
      <alignment horizontal="left" vertical="center" wrapText="1"/>
    </xf>
    <xf numFmtId="0" fontId="13" fillId="2" borderId="14" xfId="0" applyFont="1" applyFill="1" applyBorder="1" applyAlignment="1" applyProtection="1">
      <alignment horizontal="left" vertical="top" wrapText="1"/>
    </xf>
    <xf numFmtId="0" fontId="13" fillId="2" borderId="24" xfId="0" applyFont="1" applyFill="1" applyBorder="1" applyAlignment="1" applyProtection="1">
      <alignment horizontal="left" vertical="top" wrapText="1"/>
    </xf>
    <xf numFmtId="0" fontId="4" fillId="0" borderId="0" xfId="0" applyFont="1" applyAlignment="1" applyProtection="1">
      <alignment vertical="top" wrapText="1"/>
    </xf>
    <xf numFmtId="0" fontId="1" fillId="0" borderId="0" xfId="0" applyFont="1" applyAlignment="1" applyProtection="1">
      <alignment vertical="top" wrapText="1"/>
    </xf>
    <xf numFmtId="165" fontId="1" fillId="0" borderId="14" xfId="0" applyNumberFormat="1" applyFont="1" applyBorder="1" applyAlignment="1" applyProtection="1">
      <alignment horizontal="left" indent="1"/>
    </xf>
    <xf numFmtId="0" fontId="10" fillId="0" borderId="0" xfId="0" applyFont="1" applyBorder="1" applyAlignment="1" applyProtection="1">
      <alignment horizontal="left" vertical="center"/>
    </xf>
    <xf numFmtId="0" fontId="1" fillId="0" borderId="0" xfId="0" applyFont="1" applyBorder="1" applyAlignment="1" applyProtection="1">
      <alignment horizontal="left" vertical="center"/>
    </xf>
    <xf numFmtId="0" fontId="1" fillId="0" borderId="0" xfId="0" applyFont="1" applyBorder="1" applyAlignment="1" applyProtection="1">
      <alignment horizontal="left" vertical="center" indent="2"/>
    </xf>
    <xf numFmtId="165" fontId="10" fillId="0" borderId="14" xfId="0" applyNumberFormat="1" applyFont="1" applyBorder="1" applyAlignment="1" applyProtection="1">
      <alignment horizontal="left" indent="1"/>
    </xf>
    <xf numFmtId="0" fontId="1" fillId="0" borderId="0" xfId="0" quotePrefix="1" applyFont="1" applyProtection="1"/>
    <xf numFmtId="166" fontId="1" fillId="0" borderId="0" xfId="0" applyNumberFormat="1" applyFont="1" applyBorder="1" applyAlignment="1" applyProtection="1"/>
    <xf numFmtId="166" fontId="10" fillId="0" borderId="0" xfId="0" applyNumberFormat="1" applyFont="1" applyBorder="1" applyAlignment="1" applyProtection="1"/>
    <xf numFmtId="0" fontId="1" fillId="0" borderId="0" xfId="0" quotePrefix="1" applyFont="1" applyAlignment="1" applyProtection="1">
      <alignment horizontal="left" vertical="top"/>
    </xf>
    <xf numFmtId="0" fontId="1" fillId="0" borderId="0" xfId="0" applyFont="1" applyAlignment="1" applyProtection="1">
      <alignment horizontal="right" vertical="center" indent="1"/>
    </xf>
    <xf numFmtId="0" fontId="1" fillId="2" borderId="4" xfId="0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right" vertical="center"/>
    </xf>
    <xf numFmtId="0" fontId="1" fillId="2" borderId="2" xfId="0" applyFont="1" applyFill="1" applyBorder="1" applyAlignment="1" applyProtection="1">
      <alignment vertical="center"/>
    </xf>
    <xf numFmtId="0" fontId="1" fillId="2" borderId="1" xfId="0" applyFont="1" applyFill="1" applyBorder="1" applyAlignment="1" applyProtection="1">
      <alignment vertical="center"/>
    </xf>
    <xf numFmtId="0" fontId="1" fillId="2" borderId="2" xfId="0" applyFont="1" applyFill="1" applyBorder="1" applyAlignment="1" applyProtection="1">
      <alignment horizontal="right" vertical="center"/>
    </xf>
    <xf numFmtId="0" fontId="6" fillId="2" borderId="5" xfId="0" applyFont="1" applyFill="1" applyBorder="1" applyAlignment="1" applyProtection="1">
      <alignment vertical="center"/>
    </xf>
    <xf numFmtId="0" fontId="6" fillId="2" borderId="2" xfId="0" applyFont="1" applyFill="1" applyBorder="1" applyAlignment="1" applyProtection="1">
      <alignment vertical="center"/>
    </xf>
    <xf numFmtId="0" fontId="5" fillId="2" borderId="2" xfId="0" applyFont="1" applyFill="1" applyBorder="1" applyAlignment="1" applyProtection="1">
      <alignment vertical="center"/>
    </xf>
    <xf numFmtId="0" fontId="5" fillId="2" borderId="3" xfId="0" applyFont="1" applyFill="1" applyBorder="1" applyAlignment="1" applyProtection="1">
      <alignment vertical="center"/>
    </xf>
    <xf numFmtId="0" fontId="1" fillId="2" borderId="2" xfId="0" applyFont="1" applyFill="1" applyBorder="1" applyAlignment="1" applyProtection="1">
      <alignment horizontal="left" vertical="center"/>
    </xf>
    <xf numFmtId="0" fontId="1" fillId="2" borderId="5" xfId="0" applyFont="1" applyFill="1" applyBorder="1" applyAlignment="1" applyProtection="1">
      <alignment vertical="center"/>
    </xf>
    <xf numFmtId="0" fontId="1" fillId="2" borderId="1" xfId="0" applyFont="1" applyFill="1" applyBorder="1" applyAlignment="1" applyProtection="1">
      <alignment horizontal="left" vertical="center" indent="1"/>
    </xf>
    <xf numFmtId="0" fontId="6" fillId="2" borderId="2" xfId="0" applyFont="1" applyFill="1" applyBorder="1" applyAlignment="1" applyProtection="1"/>
    <xf numFmtId="0" fontId="6" fillId="2" borderId="2" xfId="0" applyFont="1" applyFill="1" applyBorder="1" applyAlignment="1" applyProtection="1">
      <alignment vertical="center" wrapText="1"/>
    </xf>
    <xf numFmtId="0" fontId="6" fillId="2" borderId="2" xfId="0" applyFont="1" applyFill="1" applyBorder="1" applyAlignment="1" applyProtection="1">
      <alignment wrapText="1"/>
    </xf>
    <xf numFmtId="0" fontId="1" fillId="2" borderId="2" xfId="0" applyFont="1" applyFill="1" applyBorder="1" applyAlignment="1" applyProtection="1">
      <alignment vertical="center" wrapText="1"/>
    </xf>
    <xf numFmtId="0" fontId="6" fillId="2" borderId="3" xfId="0" applyFont="1" applyFill="1" applyBorder="1" applyAlignment="1" applyProtection="1">
      <alignment vertical="center" wrapText="1"/>
    </xf>
    <xf numFmtId="165" fontId="1" fillId="0" borderId="0" xfId="0" applyNumberFormat="1" applyFont="1" applyBorder="1" applyAlignment="1" applyProtection="1">
      <alignment horizontal="right" vertical="center" indent="1"/>
    </xf>
    <xf numFmtId="0" fontId="5" fillId="2" borderId="2" xfId="0" applyFont="1" applyFill="1" applyBorder="1" applyAlignment="1" applyProtection="1">
      <alignment vertical="center"/>
    </xf>
    <xf numFmtId="0" fontId="1" fillId="0" borderId="1" xfId="0" applyFont="1" applyBorder="1" applyAlignment="1" applyProtection="1">
      <alignment horizontal="center" vertical="top" wrapText="1"/>
      <protection locked="0"/>
    </xf>
    <xf numFmtId="0" fontId="1" fillId="3" borderId="0" xfId="0" applyFont="1" applyFill="1" applyBorder="1" applyAlignment="1" applyProtection="1">
      <alignment horizontal="left" vertical="center" wrapText="1"/>
    </xf>
    <xf numFmtId="0" fontId="1" fillId="3" borderId="0" xfId="0" applyFont="1" applyFill="1" applyBorder="1" applyProtection="1"/>
    <xf numFmtId="0" fontId="1" fillId="3" borderId="0" xfId="0" applyFont="1" applyFill="1" applyBorder="1" applyAlignment="1" applyProtection="1">
      <alignment horizontal="left" vertical="center"/>
    </xf>
    <xf numFmtId="0" fontId="11" fillId="3" borderId="0" xfId="0" applyFont="1" applyFill="1" applyBorder="1" applyAlignment="1" applyProtection="1">
      <alignment horizontal="left" vertical="center" indent="1"/>
    </xf>
    <xf numFmtId="0" fontId="11" fillId="3" borderId="0" xfId="0" applyFont="1" applyFill="1" applyBorder="1" applyAlignment="1" applyProtection="1">
      <alignment horizontal="right"/>
    </xf>
    <xf numFmtId="0" fontId="9" fillId="0" borderId="0" xfId="0" applyFont="1" applyAlignment="1" applyProtection="1">
      <alignment horizontal="right"/>
    </xf>
    <xf numFmtId="0" fontId="2" fillId="0" borderId="0" xfId="0" applyFont="1" applyAlignment="1" applyProtection="1">
      <alignment horizontal="right" indent="1"/>
    </xf>
    <xf numFmtId="0" fontId="14" fillId="0" borderId="0" xfId="0" applyFont="1"/>
    <xf numFmtId="0" fontId="2" fillId="0" borderId="0" xfId="0" applyFont="1" applyAlignment="1" applyProtection="1">
      <alignment horizontal="right" vertical="center" indent="1"/>
    </xf>
    <xf numFmtId="0" fontId="11" fillId="0" borderId="0" xfId="0" applyFont="1" applyAlignment="1" applyProtection="1">
      <alignment horizontal="left" vertical="center" indent="1"/>
    </xf>
    <xf numFmtId="0" fontId="1" fillId="0" borderId="14" xfId="0" applyFont="1" applyBorder="1" applyProtection="1"/>
    <xf numFmtId="0" fontId="1" fillId="0" borderId="1" xfId="0" applyFont="1" applyBorder="1" applyAlignment="1" applyProtection="1">
      <alignment horizontal="center" vertical="top" wrapText="1"/>
      <protection locked="0"/>
    </xf>
    <xf numFmtId="0" fontId="1" fillId="3" borderId="0" xfId="0" applyFont="1" applyFill="1" applyBorder="1" applyAlignment="1" applyProtection="1">
      <alignment horizontal="left" vertical="top" wrapText="1"/>
    </xf>
    <xf numFmtId="0" fontId="1" fillId="3" borderId="0" xfId="0" applyFont="1" applyFill="1" applyBorder="1" applyAlignment="1" applyProtection="1">
      <alignment horizontal="left" vertical="top" wrapText="1"/>
    </xf>
    <xf numFmtId="0" fontId="1" fillId="3" borderId="0" xfId="0" applyFont="1" applyFill="1" applyAlignment="1" applyProtection="1">
      <alignment horizontal="right" vertical="center" wrapText="1"/>
    </xf>
    <xf numFmtId="0" fontId="1" fillId="3" borderId="0" xfId="0" applyFont="1" applyFill="1" applyBorder="1" applyAlignment="1" applyProtection="1">
      <alignment horizontal="right" vertical="top" wrapText="1"/>
    </xf>
    <xf numFmtId="0" fontId="1" fillId="3" borderId="0" xfId="0" applyFont="1" applyFill="1" applyBorder="1" applyAlignment="1" applyProtection="1">
      <alignment vertical="top" wrapText="1"/>
    </xf>
    <xf numFmtId="0" fontId="13" fillId="2" borderId="19" xfId="0" applyFont="1" applyFill="1" applyBorder="1" applyAlignment="1" applyProtection="1">
      <alignment vertical="center" wrapText="1"/>
    </xf>
    <xf numFmtId="0" fontId="13" fillId="2" borderId="18" xfId="0" applyFont="1" applyFill="1" applyBorder="1" applyAlignment="1" applyProtection="1">
      <alignment vertical="center"/>
    </xf>
    <xf numFmtId="0" fontId="11" fillId="2" borderId="20" xfId="0" applyFont="1" applyFill="1" applyBorder="1" applyAlignment="1" applyProtection="1">
      <alignment horizontal="right" indent="1"/>
    </xf>
    <xf numFmtId="0" fontId="1" fillId="3" borderId="0" xfId="0" applyFont="1" applyFill="1" applyAlignment="1" applyProtection="1">
      <alignment horizontal="left"/>
    </xf>
    <xf numFmtId="0" fontId="10" fillId="3" borderId="0" xfId="0" applyFont="1" applyFill="1" applyBorder="1" applyAlignment="1" applyProtection="1">
      <alignment horizontal="right"/>
    </xf>
    <xf numFmtId="0" fontId="1" fillId="3" borderId="0" xfId="0" applyFont="1" applyFill="1" applyAlignment="1" applyProtection="1">
      <alignment horizontal="right"/>
    </xf>
    <xf numFmtId="0" fontId="10" fillId="3" borderId="0" xfId="0" applyFont="1" applyFill="1" applyBorder="1" applyAlignment="1" applyProtection="1">
      <alignment horizontal="left" vertical="center" wrapText="1"/>
    </xf>
    <xf numFmtId="0" fontId="10" fillId="3" borderId="0" xfId="0" applyFont="1" applyFill="1" applyProtection="1"/>
    <xf numFmtId="0" fontId="10" fillId="3" borderId="0" xfId="0" applyFont="1" applyFill="1" applyBorder="1" applyProtection="1"/>
    <xf numFmtId="0" fontId="2" fillId="0" borderId="0" xfId="0" applyFont="1" applyAlignment="1" applyProtection="1">
      <alignment horizontal="left" vertical="center"/>
    </xf>
    <xf numFmtId="0" fontId="2" fillId="3" borderId="0" xfId="0" applyFont="1" applyFill="1" applyBorder="1" applyAlignment="1" applyProtection="1">
      <alignment horizontal="left" vertical="center" wrapText="1"/>
    </xf>
    <xf numFmtId="0" fontId="10" fillId="3" borderId="0" xfId="0" applyFont="1" applyFill="1" applyBorder="1" applyAlignment="1" applyProtection="1">
      <alignment horizontal="left" vertical="top"/>
    </xf>
    <xf numFmtId="0" fontId="16" fillId="0" borderId="0" xfId="0" applyFont="1" applyProtection="1"/>
    <xf numFmtId="0" fontId="1" fillId="4" borderId="0" xfId="0" applyFont="1" applyFill="1" applyProtection="1"/>
    <xf numFmtId="0" fontId="15" fillId="4" borderId="0" xfId="0" applyFont="1" applyFill="1" applyAlignment="1" applyProtection="1">
      <alignment horizontal="right" vertical="center"/>
    </xf>
    <xf numFmtId="3" fontId="2" fillId="0" borderId="0" xfId="0" applyNumberFormat="1" applyFont="1" applyFill="1" applyBorder="1" applyAlignment="1" applyProtection="1">
      <alignment horizontal="left" vertical="center"/>
    </xf>
    <xf numFmtId="0" fontId="8" fillId="0" borderId="0" xfId="0" applyFont="1" applyFill="1" applyAlignment="1" applyProtection="1"/>
    <xf numFmtId="0" fontId="2" fillId="2" borderId="4" xfId="0" applyNumberFormat="1" applyFont="1" applyFill="1" applyBorder="1" applyAlignment="1" applyProtection="1">
      <alignment horizontal="left" vertical="center" wrapText="1"/>
    </xf>
    <xf numFmtId="0" fontId="8" fillId="2" borderId="4" xfId="0" applyNumberFormat="1" applyFont="1" applyFill="1" applyBorder="1" applyAlignment="1" applyProtection="1">
      <alignment horizontal="left" vertical="center" wrapText="1"/>
    </xf>
    <xf numFmtId="0" fontId="5" fillId="0" borderId="4" xfId="0" applyFont="1" applyBorder="1" applyAlignment="1" applyProtection="1">
      <alignment horizontal="left" vertical="center" wrapText="1"/>
    </xf>
    <xf numFmtId="4" fontId="2" fillId="2" borderId="1" xfId="0" applyNumberFormat="1" applyFont="1" applyFill="1" applyBorder="1" applyAlignment="1" applyProtection="1">
      <alignment horizontal="center" vertical="center" wrapText="1"/>
    </xf>
    <xf numFmtId="4" fontId="2" fillId="2" borderId="2" xfId="0" applyNumberFormat="1" applyFont="1" applyFill="1" applyBorder="1" applyAlignment="1" applyProtection="1">
      <alignment horizontal="center" vertical="center" wrapText="1"/>
    </xf>
    <xf numFmtId="4" fontId="2" fillId="2" borderId="3" xfId="0" applyNumberFormat="1" applyFont="1" applyFill="1" applyBorder="1" applyAlignment="1" applyProtection="1">
      <alignment horizontal="center" vertical="center" wrapText="1"/>
    </xf>
    <xf numFmtId="0" fontId="1" fillId="0" borderId="4" xfId="0" applyFont="1" applyBorder="1" applyAlignment="1" applyProtection="1">
      <alignment horizontal="left" vertical="center" wrapText="1"/>
      <protection locked="0"/>
    </xf>
    <xf numFmtId="49" fontId="1" fillId="0" borderId="4" xfId="0" applyNumberFormat="1" applyFont="1" applyBorder="1" applyAlignment="1" applyProtection="1">
      <alignment horizontal="left" vertical="center" wrapText="1"/>
      <protection locked="0"/>
    </xf>
    <xf numFmtId="0" fontId="13" fillId="2" borderId="6" xfId="0" applyFont="1" applyFill="1" applyBorder="1" applyAlignment="1" applyProtection="1">
      <alignment horizontal="left" vertical="top" wrapText="1"/>
    </xf>
    <xf numFmtId="0" fontId="13" fillId="2" borderId="7" xfId="0" applyFont="1" applyFill="1" applyBorder="1" applyAlignment="1" applyProtection="1">
      <alignment horizontal="left" vertical="top" wrapText="1"/>
    </xf>
    <xf numFmtId="0" fontId="13" fillId="2" borderId="8" xfId="0" applyFont="1" applyFill="1" applyBorder="1" applyAlignment="1" applyProtection="1">
      <alignment horizontal="left" vertical="top" wrapText="1"/>
    </xf>
    <xf numFmtId="0" fontId="13" fillId="2" borderId="0" xfId="0" quotePrefix="1" applyFont="1" applyFill="1" applyBorder="1" applyAlignment="1" applyProtection="1">
      <alignment horizontal="left" vertical="center" wrapText="1"/>
    </xf>
    <xf numFmtId="0" fontId="13" fillId="2" borderId="16" xfId="0" quotePrefix="1" applyFont="1" applyFill="1" applyBorder="1" applyAlignment="1" applyProtection="1">
      <alignment horizontal="left" vertical="center" wrapText="1"/>
    </xf>
    <xf numFmtId="0" fontId="13" fillId="2" borderId="18" xfId="0" applyFont="1" applyFill="1" applyBorder="1" applyAlignment="1" applyProtection="1">
      <alignment horizontal="left" vertical="center" wrapText="1"/>
    </xf>
    <xf numFmtId="0" fontId="13" fillId="2" borderId="19" xfId="0" applyFont="1" applyFill="1" applyBorder="1" applyAlignment="1" applyProtection="1">
      <alignment horizontal="left" vertical="center" wrapText="1"/>
    </xf>
    <xf numFmtId="0" fontId="13" fillId="2" borderId="20" xfId="0" applyFont="1" applyFill="1" applyBorder="1" applyAlignment="1" applyProtection="1">
      <alignment horizontal="left" vertical="center" wrapText="1"/>
    </xf>
    <xf numFmtId="10" fontId="2" fillId="2" borderId="1" xfId="0" applyNumberFormat="1" applyFont="1" applyFill="1" applyBorder="1" applyAlignment="1" applyProtection="1">
      <alignment horizontal="center" vertical="center" wrapText="1"/>
    </xf>
    <xf numFmtId="10" fontId="2" fillId="2" borderId="3" xfId="0" applyNumberFormat="1" applyFont="1" applyFill="1" applyBorder="1" applyAlignment="1" applyProtection="1">
      <alignment horizontal="center" vertical="center" wrapText="1"/>
    </xf>
    <xf numFmtId="165" fontId="1" fillId="2" borderId="4" xfId="0" quotePrefix="1" applyNumberFormat="1" applyFont="1" applyFill="1" applyBorder="1" applyAlignment="1" applyProtection="1">
      <alignment horizontal="right" vertical="center" wrapText="1"/>
    </xf>
    <xf numFmtId="4" fontId="2" fillId="2" borderId="4" xfId="0" applyNumberFormat="1" applyFont="1" applyFill="1" applyBorder="1" applyAlignment="1" applyProtection="1">
      <alignment horizontal="center" vertical="center" wrapText="1"/>
    </xf>
    <xf numFmtId="165" fontId="1" fillId="0" borderId="4" xfId="0" applyNumberFormat="1" applyFont="1" applyBorder="1" applyAlignment="1" applyProtection="1">
      <alignment horizontal="right" vertical="center" wrapText="1"/>
      <protection locked="0"/>
    </xf>
    <xf numFmtId="165" fontId="2" fillId="2" borderId="28" xfId="0" applyNumberFormat="1" applyFont="1" applyFill="1" applyBorder="1" applyAlignment="1" applyProtection="1">
      <alignment horizontal="right" vertical="center" wrapText="1"/>
    </xf>
    <xf numFmtId="165" fontId="2" fillId="2" borderId="29" xfId="0" applyNumberFormat="1" applyFont="1" applyFill="1" applyBorder="1" applyAlignment="1" applyProtection="1">
      <alignment horizontal="right" vertical="center" wrapText="1"/>
    </xf>
    <xf numFmtId="165" fontId="2" fillId="2" borderId="30" xfId="0" applyNumberFormat="1" applyFont="1" applyFill="1" applyBorder="1" applyAlignment="1" applyProtection="1">
      <alignment horizontal="right" vertical="center" wrapText="1"/>
    </xf>
    <xf numFmtId="166" fontId="1" fillId="0" borderId="0" xfId="0" applyNumberFormat="1" applyFont="1" applyBorder="1" applyAlignment="1" applyProtection="1">
      <alignment horizontal="left" wrapText="1"/>
    </xf>
    <xf numFmtId="165" fontId="1" fillId="2" borderId="1" xfId="0" applyNumberFormat="1" applyFont="1" applyFill="1" applyBorder="1" applyAlignment="1" applyProtection="1">
      <alignment horizontal="right" vertical="center" wrapText="1"/>
    </xf>
    <xf numFmtId="165" fontId="1" fillId="2" borderId="2" xfId="0" applyNumberFormat="1" applyFont="1" applyFill="1" applyBorder="1" applyAlignment="1" applyProtection="1">
      <alignment horizontal="right" vertical="center" wrapText="1"/>
    </xf>
    <xf numFmtId="165" fontId="1" fillId="2" borderId="3" xfId="0" applyNumberFormat="1" applyFont="1" applyFill="1" applyBorder="1" applyAlignment="1" applyProtection="1">
      <alignment horizontal="right" vertical="center" wrapText="1"/>
    </xf>
    <xf numFmtId="165" fontId="2" fillId="2" borderId="1" xfId="0" applyNumberFormat="1" applyFont="1" applyFill="1" applyBorder="1" applyAlignment="1" applyProtection="1">
      <alignment horizontal="right" vertical="center" wrapText="1"/>
    </xf>
    <xf numFmtId="165" fontId="2" fillId="2" borderId="2" xfId="0" applyNumberFormat="1" applyFont="1" applyFill="1" applyBorder="1" applyAlignment="1" applyProtection="1">
      <alignment horizontal="right" vertical="center" wrapText="1"/>
    </xf>
    <xf numFmtId="165" fontId="2" fillId="2" borderId="3" xfId="0" applyNumberFormat="1" applyFont="1" applyFill="1" applyBorder="1" applyAlignment="1" applyProtection="1">
      <alignment horizontal="right" vertical="center" wrapText="1"/>
    </xf>
    <xf numFmtId="165" fontId="2" fillId="2" borderId="11" xfId="0" applyNumberFormat="1" applyFont="1" applyFill="1" applyBorder="1" applyAlignment="1" applyProtection="1">
      <alignment horizontal="right" vertical="center" wrapText="1"/>
    </xf>
    <xf numFmtId="165" fontId="2" fillId="2" borderId="12" xfId="0" applyNumberFormat="1" applyFont="1" applyFill="1" applyBorder="1" applyAlignment="1" applyProtection="1">
      <alignment horizontal="right" vertical="center" wrapText="1"/>
    </xf>
    <xf numFmtId="0" fontId="1" fillId="3" borderId="21" xfId="0" applyFont="1" applyFill="1" applyBorder="1" applyAlignment="1" applyProtection="1">
      <alignment horizontal="left" vertical="top" wrapText="1"/>
      <protection locked="0"/>
    </xf>
    <xf numFmtId="0" fontId="1" fillId="3" borderId="22" xfId="0" applyFont="1" applyFill="1" applyBorder="1" applyAlignment="1" applyProtection="1">
      <alignment horizontal="left" vertical="top" wrapText="1"/>
      <protection locked="0"/>
    </xf>
    <xf numFmtId="0" fontId="1" fillId="3" borderId="23" xfId="0" applyFont="1" applyFill="1" applyBorder="1" applyAlignment="1" applyProtection="1">
      <alignment horizontal="left" vertical="top" wrapText="1"/>
      <protection locked="0"/>
    </xf>
    <xf numFmtId="0" fontId="4" fillId="0" borderId="0" xfId="0" applyFont="1" applyAlignment="1" applyProtection="1">
      <alignment horizontal="center" vertical="top" wrapText="1"/>
    </xf>
    <xf numFmtId="0" fontId="1" fillId="0" borderId="4" xfId="0" applyFont="1" applyBorder="1" applyAlignment="1" applyProtection="1">
      <alignment horizontal="left" vertical="top" wrapText="1"/>
      <protection locked="0"/>
    </xf>
    <xf numFmtId="0" fontId="11" fillId="0" borderId="14" xfId="0" applyFont="1" applyBorder="1" applyAlignment="1" applyProtection="1">
      <alignment horizontal="left" vertical="center" indent="1"/>
    </xf>
    <xf numFmtId="0" fontId="11" fillId="0" borderId="0" xfId="0" applyFont="1" applyBorder="1" applyAlignment="1" applyProtection="1">
      <alignment horizontal="left" vertical="center" indent="1"/>
    </xf>
    <xf numFmtId="165" fontId="1" fillId="2" borderId="13" xfId="0" applyNumberFormat="1" applyFont="1" applyFill="1" applyBorder="1" applyAlignment="1" applyProtection="1">
      <alignment horizontal="right" vertical="top" wrapText="1"/>
    </xf>
    <xf numFmtId="0" fontId="2" fillId="2" borderId="4" xfId="0" applyFont="1" applyFill="1" applyBorder="1" applyAlignment="1" applyProtection="1">
      <alignment horizontal="center" vertical="center" wrapText="1"/>
    </xf>
    <xf numFmtId="165" fontId="1" fillId="2" borderId="9" xfId="0" applyNumberFormat="1" applyFont="1" applyFill="1" applyBorder="1" applyAlignment="1" applyProtection="1">
      <alignment horizontal="right" vertical="center" wrapText="1"/>
    </xf>
    <xf numFmtId="165" fontId="1" fillId="2" borderId="5" xfId="0" applyNumberFormat="1" applyFont="1" applyFill="1" applyBorder="1" applyAlignment="1" applyProtection="1">
      <alignment horizontal="right" vertical="center" wrapText="1"/>
    </xf>
    <xf numFmtId="165" fontId="1" fillId="2" borderId="10" xfId="0" applyNumberFormat="1" applyFont="1" applyFill="1" applyBorder="1" applyAlignment="1" applyProtection="1">
      <alignment horizontal="right" vertical="center" wrapText="1"/>
    </xf>
    <xf numFmtId="165" fontId="2" fillId="2" borderId="4" xfId="0" applyNumberFormat="1" applyFont="1" applyFill="1" applyBorder="1" applyAlignment="1" applyProtection="1">
      <alignment horizontal="right" vertical="center" wrapText="1"/>
    </xf>
    <xf numFmtId="165" fontId="1" fillId="0" borderId="1" xfId="0" applyNumberFormat="1" applyFont="1" applyBorder="1" applyAlignment="1" applyProtection="1">
      <alignment horizontal="right" vertical="top" wrapText="1"/>
      <protection locked="0"/>
    </xf>
    <xf numFmtId="165" fontId="1" fillId="0" borderId="2" xfId="0" applyNumberFormat="1" applyFont="1" applyBorder="1" applyAlignment="1" applyProtection="1">
      <alignment horizontal="right" vertical="top" wrapText="1"/>
      <protection locked="0"/>
    </xf>
    <xf numFmtId="165" fontId="1" fillId="0" borderId="3" xfId="0" applyNumberFormat="1" applyFont="1" applyBorder="1" applyAlignment="1" applyProtection="1">
      <alignment horizontal="right" vertical="top" wrapText="1"/>
      <protection locked="0"/>
    </xf>
    <xf numFmtId="165" fontId="1" fillId="2" borderId="4" xfId="0" applyNumberFormat="1" applyFont="1" applyFill="1" applyBorder="1" applyAlignment="1" applyProtection="1">
      <alignment horizontal="right" vertical="top" wrapText="1"/>
    </xf>
    <xf numFmtId="165" fontId="2" fillId="2" borderId="13" xfId="0" applyNumberFormat="1" applyFont="1" applyFill="1" applyBorder="1" applyAlignment="1" applyProtection="1">
      <alignment horizontal="right" vertical="top" wrapText="1"/>
    </xf>
    <xf numFmtId="165" fontId="2" fillId="2" borderId="1" xfId="0" applyNumberFormat="1" applyFont="1" applyFill="1" applyBorder="1" applyAlignment="1" applyProtection="1">
      <alignment horizontal="right" vertical="top" wrapText="1"/>
    </xf>
    <xf numFmtId="165" fontId="2" fillId="2" borderId="2" xfId="0" applyNumberFormat="1" applyFont="1" applyFill="1" applyBorder="1" applyAlignment="1" applyProtection="1">
      <alignment horizontal="right" vertical="top" wrapText="1"/>
    </xf>
    <xf numFmtId="165" fontId="2" fillId="2" borderId="3" xfId="0" applyNumberFormat="1" applyFont="1" applyFill="1" applyBorder="1" applyAlignment="1" applyProtection="1">
      <alignment horizontal="right" vertical="top" wrapText="1"/>
    </xf>
    <xf numFmtId="0" fontId="1" fillId="0" borderId="0" xfId="0" applyFont="1" applyAlignment="1" applyProtection="1">
      <alignment horizontal="left" vertical="top" wrapText="1"/>
    </xf>
    <xf numFmtId="0" fontId="2" fillId="0" borderId="1" xfId="0" applyFont="1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  <xf numFmtId="0" fontId="2" fillId="3" borderId="1" xfId="0" applyFont="1" applyFill="1" applyBorder="1" applyAlignment="1" applyProtection="1">
      <alignment horizontal="left" vertical="center" wrapText="1"/>
      <protection locked="0"/>
    </xf>
    <xf numFmtId="0" fontId="2" fillId="3" borderId="2" xfId="0" applyFont="1" applyFill="1" applyBorder="1" applyAlignment="1" applyProtection="1">
      <alignment horizontal="left" vertical="center" wrapText="1"/>
      <protection locked="0"/>
    </xf>
    <xf numFmtId="0" fontId="2" fillId="3" borderId="3" xfId="0" applyFont="1" applyFill="1" applyBorder="1" applyAlignment="1" applyProtection="1">
      <alignment horizontal="left" vertical="center" wrapText="1"/>
      <protection locked="0"/>
    </xf>
    <xf numFmtId="0" fontId="1" fillId="0" borderId="4" xfId="0" applyFont="1" applyFill="1" applyBorder="1" applyAlignment="1" applyProtection="1">
      <alignment horizontal="left" vertical="center"/>
      <protection locked="0"/>
    </xf>
    <xf numFmtId="0" fontId="5" fillId="0" borderId="4" xfId="0" applyFont="1" applyBorder="1" applyAlignment="1" applyProtection="1">
      <alignment horizontal="left"/>
      <protection locked="0"/>
    </xf>
    <xf numFmtId="0" fontId="5" fillId="0" borderId="4" xfId="0" applyFont="1" applyFill="1" applyBorder="1" applyAlignment="1" applyProtection="1"/>
    <xf numFmtId="0" fontId="5" fillId="0" borderId="4" xfId="0" applyFont="1" applyBorder="1" applyAlignment="1" applyProtection="1"/>
    <xf numFmtId="14" fontId="1" fillId="0" borderId="17" xfId="0" applyNumberFormat="1" applyFont="1" applyBorder="1" applyAlignment="1" applyProtection="1">
      <alignment horizontal="left"/>
      <protection locked="0"/>
    </xf>
    <xf numFmtId="0" fontId="1" fillId="0" borderId="17" xfId="0" applyFont="1" applyBorder="1" applyAlignment="1" applyProtection="1">
      <alignment horizontal="left"/>
      <protection locked="0"/>
    </xf>
    <xf numFmtId="165" fontId="1" fillId="2" borderId="25" xfId="0" applyNumberFormat="1" applyFont="1" applyFill="1" applyBorder="1" applyAlignment="1" applyProtection="1">
      <alignment horizontal="right" vertical="center" wrapText="1"/>
    </xf>
    <xf numFmtId="165" fontId="1" fillId="2" borderId="26" xfId="0" applyNumberFormat="1" applyFont="1" applyFill="1" applyBorder="1" applyAlignment="1" applyProtection="1">
      <alignment horizontal="right" vertical="center" wrapText="1"/>
    </xf>
    <xf numFmtId="165" fontId="1" fillId="2" borderId="27" xfId="0" applyNumberFormat="1" applyFont="1" applyFill="1" applyBorder="1" applyAlignment="1" applyProtection="1">
      <alignment horizontal="right" vertical="center" wrapText="1"/>
    </xf>
    <xf numFmtId="166" fontId="1" fillId="0" borderId="0" xfId="0" applyNumberFormat="1" applyFont="1" applyBorder="1" applyAlignment="1" applyProtection="1">
      <alignment horizontal="left"/>
    </xf>
    <xf numFmtId="0" fontId="2" fillId="2" borderId="1" xfId="0" applyFont="1" applyFill="1" applyBorder="1" applyAlignment="1" applyProtection="1">
      <alignment horizontal="left" vertical="center" wrapText="1"/>
    </xf>
    <xf numFmtId="0" fontId="2" fillId="2" borderId="2" xfId="0" applyFont="1" applyFill="1" applyBorder="1" applyAlignment="1" applyProtection="1">
      <alignment horizontal="left" vertical="center" wrapText="1"/>
    </xf>
    <xf numFmtId="0" fontId="1" fillId="0" borderId="1" xfId="0" applyFont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horizontal="left" vertical="center" wrapText="1"/>
      <protection locked="0"/>
    </xf>
    <xf numFmtId="0" fontId="1" fillId="0" borderId="3" xfId="0" applyFont="1" applyBorder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 applyProtection="1">
      <alignment vertical="center" wrapText="1"/>
    </xf>
    <xf numFmtId="0" fontId="5" fillId="2" borderId="2" xfId="0" applyFont="1" applyFill="1" applyBorder="1" applyAlignment="1" applyProtection="1">
      <alignment wrapText="1"/>
    </xf>
    <xf numFmtId="0" fontId="5" fillId="2" borderId="3" xfId="0" applyFont="1" applyFill="1" applyBorder="1" applyAlignment="1" applyProtection="1">
      <alignment wrapText="1"/>
    </xf>
    <xf numFmtId="0" fontId="1" fillId="2" borderId="4" xfId="0" applyFont="1" applyFill="1" applyBorder="1" applyAlignment="1" applyProtection="1">
      <alignment vertical="center" wrapText="1"/>
    </xf>
    <xf numFmtId="0" fontId="5" fillId="2" borderId="4" xfId="0" applyFont="1" applyFill="1" applyBorder="1" applyAlignment="1" applyProtection="1">
      <alignment wrapText="1"/>
    </xf>
    <xf numFmtId="165" fontId="1" fillId="2" borderId="4" xfId="0" applyNumberFormat="1" applyFont="1" applyFill="1" applyBorder="1" applyAlignment="1" applyProtection="1">
      <alignment horizontal="right" vertical="center" wrapText="1"/>
    </xf>
    <xf numFmtId="165" fontId="1" fillId="2" borderId="15" xfId="0" applyNumberFormat="1" applyFont="1" applyFill="1" applyBorder="1" applyAlignment="1" applyProtection="1">
      <alignment horizontal="right" vertical="center" wrapText="1"/>
    </xf>
    <xf numFmtId="165" fontId="1" fillId="2" borderId="13" xfId="0" quotePrefix="1" applyNumberFormat="1" applyFont="1" applyFill="1" applyBorder="1" applyAlignment="1" applyProtection="1">
      <alignment horizontal="right" vertical="center" wrapText="1"/>
    </xf>
    <xf numFmtId="3" fontId="2" fillId="0" borderId="0" xfId="0" applyNumberFormat="1" applyFont="1" applyBorder="1" applyAlignment="1" applyProtection="1">
      <alignment horizontal="left" vertical="center"/>
    </xf>
    <xf numFmtId="0" fontId="8" fillId="0" borderId="0" xfId="0" applyFont="1" applyAlignment="1" applyProtection="1"/>
    <xf numFmtId="165" fontId="1" fillId="0" borderId="1" xfId="0" applyNumberFormat="1" applyFont="1" applyBorder="1" applyAlignment="1" applyProtection="1">
      <alignment horizontal="right" vertical="center" wrapText="1"/>
      <protection locked="0"/>
    </xf>
    <xf numFmtId="165" fontId="1" fillId="0" borderId="2" xfId="0" applyNumberFormat="1" applyFont="1" applyBorder="1" applyAlignment="1" applyProtection="1">
      <alignment horizontal="right" vertical="center" wrapText="1"/>
      <protection locked="0"/>
    </xf>
    <xf numFmtId="165" fontId="1" fillId="0" borderId="3" xfId="0" applyNumberFormat="1" applyFont="1" applyBorder="1" applyAlignment="1" applyProtection="1">
      <alignment horizontal="right" vertical="center" wrapText="1"/>
      <protection locked="0"/>
    </xf>
    <xf numFmtId="0" fontId="1" fillId="0" borderId="1" xfId="0" applyFont="1" applyBorder="1" applyAlignment="1" applyProtection="1">
      <alignment horizontal="left" vertical="top" wrapText="1"/>
      <protection locked="0"/>
    </xf>
    <xf numFmtId="0" fontId="1" fillId="0" borderId="2" xfId="0" applyFont="1" applyBorder="1" applyAlignment="1" applyProtection="1">
      <alignment horizontal="left" vertical="top" wrapText="1"/>
      <protection locked="0"/>
    </xf>
    <xf numFmtId="0" fontId="1" fillId="0" borderId="3" xfId="0" applyFont="1" applyBorder="1" applyAlignment="1" applyProtection="1">
      <alignment horizontal="left" vertical="top" wrapText="1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3" xfId="0" applyFont="1" applyBorder="1" applyAlignment="1" applyProtection="1">
      <alignment horizontal="center" vertical="center" wrapText="1"/>
    </xf>
    <xf numFmtId="165" fontId="1" fillId="2" borderId="1" xfId="0" applyNumberFormat="1" applyFont="1" applyFill="1" applyBorder="1" applyAlignment="1" applyProtection="1">
      <alignment horizontal="right" vertical="top" wrapText="1"/>
    </xf>
    <xf numFmtId="165" fontId="1" fillId="2" borderId="2" xfId="0" applyNumberFormat="1" applyFont="1" applyFill="1" applyBorder="1" applyAlignment="1" applyProtection="1">
      <alignment horizontal="right" vertical="top" wrapText="1"/>
    </xf>
    <xf numFmtId="165" fontId="1" fillId="2" borderId="3" xfId="0" applyNumberFormat="1" applyFont="1" applyFill="1" applyBorder="1" applyAlignment="1" applyProtection="1">
      <alignment horizontal="right" vertical="top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0" fontId="2" fillId="2" borderId="3" xfId="0" applyFont="1" applyFill="1" applyBorder="1" applyAlignment="1" applyProtection="1">
      <alignment horizontal="center" vertical="center" wrapText="1"/>
    </xf>
    <xf numFmtId="165" fontId="2" fillId="2" borderId="4" xfId="0" applyNumberFormat="1" applyFont="1" applyFill="1" applyBorder="1" applyAlignment="1" applyProtection="1">
      <alignment horizontal="right" vertical="top" wrapText="1"/>
    </xf>
    <xf numFmtId="0" fontId="1" fillId="2" borderId="6" xfId="0" applyFont="1" applyFill="1" applyBorder="1" applyAlignment="1" applyProtection="1">
      <alignment horizontal="left" vertical="center" wrapText="1"/>
    </xf>
    <xf numFmtId="0" fontId="1" fillId="2" borderId="7" xfId="0" applyFont="1" applyFill="1" applyBorder="1" applyAlignment="1" applyProtection="1">
      <alignment horizontal="left" vertical="center" wrapText="1"/>
    </xf>
    <xf numFmtId="0" fontId="1" fillId="2" borderId="8" xfId="0" applyFont="1" applyFill="1" applyBorder="1" applyAlignment="1" applyProtection="1">
      <alignment horizontal="left" vertical="center" wrapText="1"/>
    </xf>
    <xf numFmtId="0" fontId="1" fillId="2" borderId="9" xfId="0" applyFont="1" applyFill="1" applyBorder="1" applyAlignment="1" applyProtection="1">
      <alignment horizontal="left" vertical="center" wrapText="1"/>
    </xf>
    <xf numFmtId="0" fontId="1" fillId="2" borderId="5" xfId="0" applyFont="1" applyFill="1" applyBorder="1" applyAlignment="1" applyProtection="1">
      <alignment horizontal="left" vertical="center" wrapText="1"/>
    </xf>
    <xf numFmtId="0" fontId="1" fillId="2" borderId="10" xfId="0" applyFont="1" applyFill="1" applyBorder="1" applyAlignment="1" applyProtection="1">
      <alignment horizontal="left" vertical="center" wrapText="1"/>
    </xf>
    <xf numFmtId="0" fontId="0" fillId="0" borderId="3" xfId="0" applyBorder="1" applyProtection="1">
      <protection locked="0"/>
    </xf>
    <xf numFmtId="49" fontId="1" fillId="0" borderId="1" xfId="0" applyNumberFormat="1" applyFont="1" applyBorder="1" applyAlignment="1" applyProtection="1">
      <alignment horizontal="left" vertical="center" wrapText="1"/>
      <protection locked="0"/>
    </xf>
    <xf numFmtId="49" fontId="1" fillId="0" borderId="2" xfId="0" applyNumberFormat="1" applyFont="1" applyBorder="1" applyAlignment="1" applyProtection="1">
      <alignment horizontal="left" vertical="center" wrapText="1"/>
      <protection locked="0"/>
    </xf>
    <xf numFmtId="49" fontId="1" fillId="0" borderId="3" xfId="0" applyNumberFormat="1" applyFont="1" applyBorder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 applyProtection="1">
      <alignment horizontal="left" vertical="center" wrapText="1"/>
    </xf>
    <xf numFmtId="0" fontId="1" fillId="2" borderId="2" xfId="0" applyFont="1" applyFill="1" applyBorder="1" applyAlignment="1" applyProtection="1">
      <alignment horizontal="left" vertical="center" wrapText="1"/>
    </xf>
    <xf numFmtId="0" fontId="6" fillId="2" borderId="2" xfId="0" applyFont="1" applyFill="1" applyBorder="1" applyAlignment="1" applyProtection="1">
      <alignment vertical="center" wrapText="1"/>
    </xf>
    <xf numFmtId="0" fontId="0" fillId="2" borderId="2" xfId="0" applyFill="1" applyBorder="1" applyProtection="1"/>
    <xf numFmtId="0" fontId="5" fillId="0" borderId="2" xfId="0" applyFont="1" applyBorder="1" applyAlignment="1" applyProtection="1">
      <alignment horizontal="left" vertical="center" wrapText="1"/>
    </xf>
    <xf numFmtId="0" fontId="5" fillId="0" borderId="3" xfId="0" applyFont="1" applyBorder="1" applyAlignment="1" applyProtection="1">
      <alignment horizontal="left" vertical="center" wrapText="1"/>
    </xf>
    <xf numFmtId="0" fontId="1" fillId="2" borderId="2" xfId="0" applyFont="1" applyFill="1" applyBorder="1" applyAlignment="1" applyProtection="1">
      <alignment horizontal="left" vertical="center"/>
    </xf>
    <xf numFmtId="0" fontId="5" fillId="2" borderId="2" xfId="0" applyFont="1" applyFill="1" applyBorder="1" applyAlignment="1" applyProtection="1">
      <alignment vertical="center"/>
    </xf>
    <xf numFmtId="0" fontId="5" fillId="2" borderId="2" xfId="0" applyFont="1" applyFill="1" applyBorder="1" applyProtection="1"/>
    <xf numFmtId="0" fontId="2" fillId="0" borderId="0" xfId="0" applyFont="1" applyAlignment="1" applyProtection="1">
      <alignment horizontal="left"/>
    </xf>
    <xf numFmtId="0" fontId="2" fillId="0" borderId="5" xfId="0" applyFont="1" applyBorder="1" applyAlignment="1" applyProtection="1">
      <alignment horizontal="left"/>
    </xf>
    <xf numFmtId="0" fontId="1" fillId="0" borderId="1" xfId="0" applyFont="1" applyBorder="1" applyAlignment="1" applyProtection="1">
      <alignment horizontal="center" vertical="top" wrapText="1"/>
      <protection locked="0"/>
    </xf>
    <xf numFmtId="0" fontId="1" fillId="0" borderId="3" xfId="0" applyFont="1" applyBorder="1" applyAlignment="1" applyProtection="1">
      <alignment horizontal="center" vertical="top" wrapText="1"/>
      <protection locked="0"/>
    </xf>
    <xf numFmtId="0" fontId="2" fillId="2" borderId="4" xfId="0" applyNumberFormat="1" applyFont="1" applyFill="1" applyBorder="1" applyAlignment="1" applyProtection="1">
      <alignment wrapText="1"/>
    </xf>
    <xf numFmtId="0" fontId="8" fillId="2" borderId="4" xfId="0" applyNumberFormat="1" applyFont="1" applyFill="1" applyBorder="1" applyAlignment="1" applyProtection="1">
      <alignment wrapText="1"/>
    </xf>
    <xf numFmtId="0" fontId="2" fillId="2" borderId="4" xfId="0" applyFont="1" applyFill="1" applyBorder="1" applyAlignment="1" applyProtection="1">
      <alignment horizontal="center" wrapText="1"/>
    </xf>
    <xf numFmtId="0" fontId="1" fillId="0" borderId="4" xfId="0" applyFont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vertical="center" wrapText="1"/>
      <protection locked="0"/>
    </xf>
    <xf numFmtId="0" fontId="2" fillId="2" borderId="1" xfId="0" applyFont="1" applyFill="1" applyBorder="1" applyAlignment="1" applyProtection="1">
      <alignment horizontal="center" wrapText="1"/>
    </xf>
    <xf numFmtId="0" fontId="2" fillId="2" borderId="2" xfId="0" applyFont="1" applyFill="1" applyBorder="1" applyAlignment="1" applyProtection="1">
      <alignment horizontal="center" wrapText="1"/>
    </xf>
    <xf numFmtId="0" fontId="2" fillId="2" borderId="3" xfId="0" applyFont="1" applyFill="1" applyBorder="1" applyAlignment="1" applyProtection="1">
      <alignment horizontal="center" wrapText="1"/>
    </xf>
    <xf numFmtId="14" fontId="1" fillId="0" borderId="4" xfId="0" applyNumberFormat="1" applyFont="1" applyBorder="1" applyAlignment="1" applyProtection="1">
      <alignment horizontal="center" vertical="center" wrapText="1"/>
      <protection locked="0"/>
    </xf>
    <xf numFmtId="0" fontId="1" fillId="0" borderId="4" xfId="0" applyNumberFormat="1" applyFont="1" applyBorder="1" applyAlignment="1" applyProtection="1">
      <alignment horizontal="center" vertical="center" wrapText="1"/>
      <protection locked="0"/>
    </xf>
    <xf numFmtId="0" fontId="1" fillId="0" borderId="1" xfId="0" applyNumberFormat="1" applyFont="1" applyBorder="1" applyAlignment="1" applyProtection="1">
      <alignment horizontal="left" vertical="center" wrapText="1"/>
      <protection locked="0"/>
    </xf>
    <xf numFmtId="0" fontId="1" fillId="0" borderId="2" xfId="0" applyNumberFormat="1" applyFont="1" applyBorder="1" applyAlignment="1" applyProtection="1">
      <alignment horizontal="left" vertical="center" wrapText="1"/>
      <protection locked="0"/>
    </xf>
    <xf numFmtId="0" fontId="1" fillId="0" borderId="3" xfId="0" applyNumberFormat="1" applyFont="1" applyBorder="1" applyAlignment="1" applyProtection="1">
      <alignment horizontal="left" vertical="center" wrapText="1"/>
      <protection locked="0"/>
    </xf>
    <xf numFmtId="165" fontId="1" fillId="2" borderId="13" xfId="0" applyNumberFormat="1" applyFont="1" applyFill="1" applyBorder="1" applyAlignment="1" applyProtection="1">
      <alignment horizontal="right" vertical="center" wrapText="1"/>
    </xf>
    <xf numFmtId="165" fontId="1" fillId="0" borderId="4" xfId="0" applyNumberFormat="1" applyFont="1" applyBorder="1" applyAlignment="1" applyProtection="1">
      <alignment horizontal="right" vertical="top" wrapText="1"/>
      <protection locked="0"/>
    </xf>
    <xf numFmtId="165" fontId="1" fillId="2" borderId="6" xfId="0" applyNumberFormat="1" applyFont="1" applyFill="1" applyBorder="1" applyAlignment="1" applyProtection="1">
      <alignment horizontal="right" vertical="center" wrapText="1"/>
    </xf>
    <xf numFmtId="165" fontId="1" fillId="2" borderId="7" xfId="0" applyNumberFormat="1" applyFont="1" applyFill="1" applyBorder="1" applyAlignment="1" applyProtection="1">
      <alignment horizontal="right" vertical="center" wrapText="1"/>
    </xf>
    <xf numFmtId="165" fontId="1" fillId="2" borderId="8" xfId="0" applyNumberFormat="1" applyFont="1" applyFill="1" applyBorder="1" applyAlignment="1" applyProtection="1">
      <alignment horizontal="right" vertical="center" wrapText="1"/>
    </xf>
    <xf numFmtId="0" fontId="2" fillId="2" borderId="6" xfId="0" applyFont="1" applyFill="1" applyBorder="1" applyAlignment="1" applyProtection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 wrapText="1"/>
    </xf>
    <xf numFmtId="0" fontId="2" fillId="2" borderId="8" xfId="0" applyFont="1" applyFill="1" applyBorder="1" applyAlignment="1" applyProtection="1">
      <alignment horizontal="center" vertical="center" wrapText="1"/>
    </xf>
    <xf numFmtId="0" fontId="2" fillId="2" borderId="9" xfId="0" applyFont="1" applyFill="1" applyBorder="1" applyAlignment="1" applyProtection="1">
      <alignment horizontal="center" vertical="center" wrapText="1"/>
    </xf>
    <xf numFmtId="0" fontId="2" fillId="2" borderId="5" xfId="0" applyFont="1" applyFill="1" applyBorder="1" applyAlignment="1" applyProtection="1">
      <alignment horizontal="center" vertical="center" wrapText="1"/>
    </xf>
    <xf numFmtId="0" fontId="2" fillId="2" borderId="10" xfId="0" applyFont="1" applyFill="1" applyBorder="1" applyAlignment="1" applyProtection="1">
      <alignment horizontal="center" vertical="center" wrapText="1"/>
    </xf>
    <xf numFmtId="165" fontId="1" fillId="0" borderId="4" xfId="0" applyNumberFormat="1" applyFont="1" applyFill="1" applyBorder="1" applyAlignment="1" applyProtection="1">
      <alignment horizontal="right" vertical="center" wrapText="1"/>
      <protection locked="0"/>
    </xf>
    <xf numFmtId="0" fontId="7" fillId="2" borderId="2" xfId="0" applyFont="1" applyFill="1" applyBorder="1" applyAlignment="1" applyProtection="1">
      <alignment vertical="center" wrapText="1"/>
    </xf>
    <xf numFmtId="14" fontId="1" fillId="0" borderId="1" xfId="0" applyNumberFormat="1" applyFont="1" applyBorder="1" applyAlignment="1" applyProtection="1">
      <alignment horizontal="center" vertical="center" wrapText="1"/>
      <protection locked="0"/>
    </xf>
    <xf numFmtId="14" fontId="1" fillId="0" borderId="2" xfId="0" applyNumberFormat="1" applyFont="1" applyBorder="1" applyAlignment="1" applyProtection="1">
      <alignment horizontal="center" vertical="center" wrapText="1"/>
      <protection locked="0"/>
    </xf>
    <xf numFmtId="14" fontId="1" fillId="0" borderId="3" xfId="0" applyNumberFormat="1" applyFont="1" applyBorder="1" applyAlignment="1" applyProtection="1">
      <alignment horizontal="center" vertical="center" wrapText="1"/>
      <protection locked="0"/>
    </xf>
    <xf numFmtId="0" fontId="12" fillId="2" borderId="13" xfId="0" applyFont="1" applyFill="1" applyBorder="1" applyAlignment="1" applyProtection="1">
      <alignment horizontal="center" vertical="center" wrapText="1"/>
    </xf>
    <xf numFmtId="0" fontId="12" fillId="2" borderId="15" xfId="0" applyFont="1" applyFill="1" applyBorder="1" applyAlignment="1" applyProtection="1">
      <alignment horizontal="center" vertical="center" wrapText="1"/>
    </xf>
    <xf numFmtId="0" fontId="12" fillId="2" borderId="7" xfId="0" applyFont="1" applyFill="1" applyBorder="1" applyAlignment="1" applyProtection="1">
      <alignment horizontal="center" vertical="center" wrapText="1"/>
    </xf>
    <xf numFmtId="0" fontId="12" fillId="2" borderId="8" xfId="0" applyFont="1" applyFill="1" applyBorder="1" applyAlignment="1" applyProtection="1">
      <alignment horizontal="center" vertical="center" wrapText="1"/>
    </xf>
    <xf numFmtId="0" fontId="12" fillId="2" borderId="5" xfId="0" applyFont="1" applyFill="1" applyBorder="1" applyAlignment="1" applyProtection="1">
      <alignment horizontal="center" vertical="center" wrapText="1"/>
    </xf>
    <xf numFmtId="0" fontId="12" fillId="2" borderId="10" xfId="0" applyFont="1" applyFill="1" applyBorder="1" applyAlignment="1" applyProtection="1">
      <alignment horizontal="center" vertical="center" wrapText="1"/>
    </xf>
    <xf numFmtId="0" fontId="1" fillId="3" borderId="0" xfId="0" applyFont="1" applyFill="1" applyBorder="1" applyAlignment="1" applyProtection="1">
      <alignment horizontal="left" vertical="top" wrapText="1"/>
    </xf>
    <xf numFmtId="0" fontId="2" fillId="0" borderId="1" xfId="0" applyFont="1" applyBorder="1" applyAlignment="1" applyProtection="1">
      <alignment horizontal="left" vertical="center"/>
      <protection locked="0"/>
    </xf>
    <xf numFmtId="0" fontId="2" fillId="0" borderId="2" xfId="0" applyFont="1" applyBorder="1" applyAlignment="1" applyProtection="1">
      <alignment horizontal="left" vertical="center"/>
      <protection locked="0"/>
    </xf>
    <xf numFmtId="0" fontId="2" fillId="0" borderId="3" xfId="0" applyFont="1" applyBorder="1" applyAlignment="1" applyProtection="1">
      <alignment horizontal="left" vertical="center"/>
      <protection locked="0"/>
    </xf>
    <xf numFmtId="14" fontId="1" fillId="0" borderId="1" xfId="0" applyNumberFormat="1" applyFont="1" applyBorder="1" applyAlignment="1" applyProtection="1">
      <alignment horizontal="left"/>
      <protection locked="0"/>
    </xf>
    <xf numFmtId="14" fontId="1" fillId="0" borderId="2" xfId="0" applyNumberFormat="1" applyFont="1" applyBorder="1" applyAlignment="1" applyProtection="1">
      <alignment horizontal="left"/>
      <protection locked="0"/>
    </xf>
    <xf numFmtId="14" fontId="1" fillId="0" borderId="3" xfId="0" applyNumberFormat="1" applyFont="1" applyBorder="1" applyAlignment="1" applyProtection="1">
      <alignment horizontal="left"/>
      <protection locked="0"/>
    </xf>
  </cellXfs>
  <cellStyles count="2">
    <cellStyle name="Čárka" xfId="1" builtinId="3"/>
    <cellStyle name="Normální" xfId="0" builtinId="0"/>
  </cellStyles>
  <dxfs count="9">
    <dxf>
      <fill>
        <patternFill>
          <bgColor rgb="FFFFFF99"/>
        </patternFill>
      </fill>
    </dxf>
    <dxf>
      <fill>
        <patternFill>
          <bgColor theme="0" tint="-4.9989318521683403E-2"/>
        </patternFill>
      </fill>
    </dxf>
    <dxf>
      <font>
        <b/>
        <i val="0"/>
        <color theme="0" tint="-0.499984740745262"/>
      </font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color rgb="FFFF0000"/>
      </font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>
          <bgColor theme="9" tint="0.79998168889431442"/>
        </patternFill>
      </fill>
    </dxf>
  </dxfs>
  <tableStyles count="0" defaultTableStyle="TableStyleMedium9" defaultPivotStyle="PivotStyleLight16"/>
  <colors>
    <mruColors>
      <color rgb="FFFFFF99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E203"/>
  <sheetViews>
    <sheetView showGridLines="0" tabSelected="1" zoomScaleNormal="100" zoomScaleSheetLayoutView="70" zoomScalePageLayoutView="115" workbookViewId="0">
      <selection activeCell="A5" sqref="A5:AD5"/>
    </sheetView>
  </sheetViews>
  <sheetFormatPr defaultColWidth="3.7109375" defaultRowHeight="15" customHeight="1" x14ac:dyDescent="0.2"/>
  <cols>
    <col min="1" max="17" width="3.7109375" style="2"/>
    <col min="18" max="18" width="3.7109375" style="2" customWidth="1"/>
    <col min="19" max="21" width="3.7109375" style="2"/>
    <col min="22" max="22" width="5.85546875" style="2" customWidth="1"/>
    <col min="23" max="23" width="2.42578125" style="2" customWidth="1"/>
    <col min="24" max="24" width="4.42578125" style="2" customWidth="1"/>
    <col min="25" max="27" width="3.7109375" style="2"/>
    <col min="28" max="28" width="4.42578125" style="2" bestFit="1" customWidth="1"/>
    <col min="29" max="29" width="3.7109375" style="2"/>
    <col min="30" max="30" width="3.7109375" style="2" customWidth="1"/>
    <col min="31" max="35" width="3.7109375" style="2"/>
    <col min="36" max="36" width="4.5703125" style="2" bestFit="1" customWidth="1"/>
    <col min="37" max="40" width="3.7109375" style="2"/>
    <col min="41" max="43" width="3.7109375" style="2" customWidth="1"/>
    <col min="44" max="45" width="12.140625" style="2" hidden="1" customWidth="1"/>
    <col min="46" max="46" width="15.85546875" style="2" hidden="1" customWidth="1"/>
    <col min="47" max="48" width="12.140625" style="2" hidden="1" customWidth="1"/>
    <col min="49" max="50" width="14.5703125" style="2" hidden="1" customWidth="1"/>
    <col min="51" max="52" width="12.140625" style="2" hidden="1" customWidth="1"/>
    <col min="53" max="53" width="3.85546875" style="2" customWidth="1"/>
    <col min="54" max="78" width="3.7109375" style="2" customWidth="1"/>
    <col min="79" max="16384" width="3.7109375" style="2"/>
  </cols>
  <sheetData>
    <row r="1" spans="1:42" ht="15" customHeight="1" x14ac:dyDescent="0.2">
      <c r="A1" s="14" t="s">
        <v>94</v>
      </c>
      <c r="Z1" s="145"/>
      <c r="AA1" s="145"/>
      <c r="AB1" s="145"/>
      <c r="AC1" s="145"/>
      <c r="AD1" s="145"/>
      <c r="AE1" s="145"/>
      <c r="AF1" s="145"/>
      <c r="AG1" s="145"/>
      <c r="AH1" s="145"/>
      <c r="AI1" s="145"/>
      <c r="AJ1" s="145"/>
      <c r="AK1" s="145"/>
      <c r="AL1" s="145"/>
      <c r="AM1" s="145"/>
      <c r="AN1" s="146" t="s">
        <v>224</v>
      </c>
    </row>
    <row r="2" spans="1:42" ht="15" customHeight="1" x14ac:dyDescent="0.2">
      <c r="A2" s="37" t="s">
        <v>225</v>
      </c>
      <c r="B2" s="23"/>
      <c r="C2" s="23"/>
      <c r="D2" s="23"/>
      <c r="E2" s="23"/>
      <c r="F2" s="23"/>
    </row>
    <row r="4" spans="1:42" ht="15" customHeight="1" x14ac:dyDescent="0.2">
      <c r="A4" s="14" t="s">
        <v>0</v>
      </c>
    </row>
    <row r="5" spans="1:42" ht="15" customHeight="1" x14ac:dyDescent="0.2">
      <c r="A5" s="221"/>
      <c r="B5" s="222"/>
      <c r="C5" s="222"/>
      <c r="D5" s="222"/>
      <c r="E5" s="222"/>
      <c r="F5" s="222"/>
      <c r="G5" s="222"/>
      <c r="H5" s="222"/>
      <c r="I5" s="222"/>
      <c r="J5" s="222"/>
      <c r="K5" s="222"/>
      <c r="L5" s="222"/>
      <c r="M5" s="222"/>
      <c r="N5" s="222"/>
      <c r="O5" s="222"/>
      <c r="P5" s="222"/>
      <c r="Q5" s="222"/>
      <c r="R5" s="222"/>
      <c r="S5" s="222"/>
      <c r="T5" s="222"/>
      <c r="U5" s="222"/>
      <c r="V5" s="222"/>
      <c r="W5" s="222"/>
      <c r="X5" s="222"/>
      <c r="Y5" s="222"/>
      <c r="Z5" s="222"/>
      <c r="AA5" s="222"/>
      <c r="AB5" s="222"/>
      <c r="AC5" s="222"/>
      <c r="AD5" s="223"/>
    </row>
    <row r="6" spans="1:42" ht="3" customHeight="1" x14ac:dyDescent="0.2">
      <c r="A6" s="44"/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  <c r="AD6" s="44"/>
    </row>
    <row r="7" spans="1:42" ht="15" customHeight="1" x14ac:dyDescent="0.2">
      <c r="A7" s="14" t="s">
        <v>48</v>
      </c>
      <c r="B7" s="258"/>
      <c r="C7" s="259"/>
      <c r="D7" s="259"/>
      <c r="E7" s="259"/>
      <c r="F7" s="259"/>
      <c r="G7" s="260"/>
    </row>
    <row r="8" spans="1:42" ht="15.75" customHeight="1" x14ac:dyDescent="0.2">
      <c r="A8" s="185" t="s">
        <v>1</v>
      </c>
      <c r="B8" s="185"/>
      <c r="C8" s="185"/>
      <c r="D8" s="185"/>
      <c r="E8" s="185"/>
      <c r="F8" s="185"/>
      <c r="G8" s="185"/>
      <c r="H8" s="185"/>
      <c r="I8" s="185"/>
      <c r="J8" s="185"/>
      <c r="K8" s="185"/>
      <c r="L8" s="185"/>
      <c r="M8" s="185"/>
      <c r="N8" s="185"/>
      <c r="O8" s="185"/>
      <c r="P8" s="185"/>
      <c r="Q8" s="185"/>
      <c r="R8" s="185"/>
      <c r="S8" s="185"/>
      <c r="T8" s="185"/>
      <c r="U8" s="185"/>
      <c r="V8" s="185"/>
      <c r="W8" s="185"/>
      <c r="X8" s="185"/>
      <c r="Y8" s="185"/>
      <c r="Z8" s="185"/>
      <c r="AA8" s="185"/>
      <c r="AB8" s="185"/>
      <c r="AC8" s="185"/>
      <c r="AD8" s="185"/>
      <c r="AE8" s="185"/>
      <c r="AF8" s="185"/>
      <c r="AG8" s="185"/>
      <c r="AH8" s="185"/>
      <c r="AI8" s="185"/>
      <c r="AJ8" s="185"/>
      <c r="AK8" s="185"/>
      <c r="AL8" s="185"/>
      <c r="AM8" s="185"/>
      <c r="AN8" s="185"/>
      <c r="AO8" s="83"/>
      <c r="AP8" s="83"/>
    </row>
    <row r="9" spans="1:42" ht="12" x14ac:dyDescent="0.2">
      <c r="A9" s="14" t="s">
        <v>115</v>
      </c>
    </row>
    <row r="10" spans="1:42" ht="3.75" customHeight="1" x14ac:dyDescent="0.2"/>
    <row r="11" spans="1:42" s="78" customFormat="1" ht="13.5" customHeight="1" x14ac:dyDescent="0.2">
      <c r="A11" s="77" t="s">
        <v>47</v>
      </c>
      <c r="B11" s="162" t="s">
        <v>123</v>
      </c>
      <c r="C11" s="163"/>
      <c r="D11" s="163"/>
      <c r="E11" s="163"/>
      <c r="F11" s="163"/>
      <c r="G11" s="163"/>
      <c r="H11" s="163"/>
      <c r="I11" s="163"/>
      <c r="J11" s="163"/>
      <c r="K11" s="163"/>
      <c r="L11" s="163"/>
      <c r="M11" s="163"/>
      <c r="N11" s="163"/>
      <c r="O11" s="163"/>
      <c r="P11" s="163"/>
      <c r="Q11" s="163"/>
      <c r="R11" s="163"/>
      <c r="S11" s="163"/>
      <c r="T11" s="163"/>
      <c r="U11" s="163"/>
      <c r="V11" s="163"/>
      <c r="W11" s="163"/>
      <c r="X11" s="163"/>
      <c r="Y11" s="163"/>
      <c r="Z11" s="163"/>
      <c r="AA11" s="163"/>
      <c r="AB11" s="163"/>
      <c r="AC11" s="163"/>
      <c r="AD11" s="163"/>
      <c r="AE11" s="163"/>
      <c r="AF11" s="163"/>
      <c r="AG11" s="163"/>
      <c r="AH11" s="163"/>
      <c r="AI11" s="163"/>
      <c r="AJ11" s="163"/>
      <c r="AK11" s="163"/>
      <c r="AL11" s="163"/>
      <c r="AM11" s="163"/>
      <c r="AN11" s="164"/>
    </row>
    <row r="12" spans="1:42" s="78" customFormat="1" ht="80.099999999999994" customHeight="1" x14ac:dyDescent="0.2">
      <c r="A12" s="79"/>
      <c r="B12" s="182"/>
      <c r="C12" s="183"/>
      <c r="D12" s="183"/>
      <c r="E12" s="183"/>
      <c r="F12" s="183"/>
      <c r="G12" s="183"/>
      <c r="H12" s="183"/>
      <c r="I12" s="183"/>
      <c r="J12" s="183"/>
      <c r="K12" s="183"/>
      <c r="L12" s="183"/>
      <c r="M12" s="183"/>
      <c r="N12" s="183"/>
      <c r="O12" s="183"/>
      <c r="P12" s="183"/>
      <c r="Q12" s="183"/>
      <c r="R12" s="183"/>
      <c r="S12" s="183"/>
      <c r="T12" s="183"/>
      <c r="U12" s="183"/>
      <c r="V12" s="183"/>
      <c r="W12" s="183"/>
      <c r="X12" s="183"/>
      <c r="Y12" s="183"/>
      <c r="Z12" s="183"/>
      <c r="AA12" s="183"/>
      <c r="AB12" s="183"/>
      <c r="AC12" s="183"/>
      <c r="AD12" s="183"/>
      <c r="AE12" s="183"/>
      <c r="AF12" s="183"/>
      <c r="AG12" s="183"/>
      <c r="AH12" s="183"/>
      <c r="AI12" s="183"/>
      <c r="AJ12" s="183"/>
      <c r="AK12" s="183"/>
      <c r="AL12" s="183"/>
      <c r="AM12" s="183"/>
      <c r="AN12" s="184"/>
    </row>
    <row r="13" spans="1:42" s="78" customFormat="1" ht="3.95" customHeight="1" x14ac:dyDescent="0.2">
      <c r="A13" s="79"/>
      <c r="B13" s="80"/>
      <c r="C13" s="80"/>
      <c r="D13" s="80"/>
      <c r="E13" s="80"/>
      <c r="F13" s="80"/>
      <c r="G13" s="80"/>
      <c r="H13" s="80"/>
      <c r="I13" s="80"/>
      <c r="J13" s="80"/>
      <c r="K13" s="80"/>
      <c r="L13" s="80"/>
      <c r="M13" s="80"/>
      <c r="N13" s="80"/>
      <c r="O13" s="80"/>
      <c r="P13" s="80"/>
      <c r="Q13" s="80"/>
      <c r="R13" s="80"/>
      <c r="S13" s="80"/>
      <c r="T13" s="80"/>
      <c r="U13" s="80"/>
      <c r="V13" s="80"/>
      <c r="W13" s="80"/>
      <c r="X13" s="80"/>
      <c r="Y13" s="80"/>
      <c r="Z13" s="80"/>
      <c r="AA13" s="80"/>
      <c r="AB13" s="80"/>
      <c r="AC13" s="80"/>
      <c r="AD13" s="80"/>
      <c r="AE13" s="80"/>
      <c r="AF13" s="80"/>
      <c r="AG13" s="80"/>
      <c r="AH13" s="80"/>
      <c r="AI13" s="80"/>
    </row>
    <row r="14" spans="1:42" s="78" customFormat="1" ht="12" customHeight="1" x14ac:dyDescent="0.2">
      <c r="A14" s="77" t="s">
        <v>29</v>
      </c>
      <c r="B14" s="157" t="s">
        <v>124</v>
      </c>
      <c r="C14" s="158"/>
      <c r="D14" s="158"/>
      <c r="E14" s="158"/>
      <c r="F14" s="158"/>
      <c r="G14" s="158"/>
      <c r="H14" s="158"/>
      <c r="I14" s="158"/>
      <c r="J14" s="158"/>
      <c r="K14" s="158"/>
      <c r="L14" s="158"/>
      <c r="M14" s="158"/>
      <c r="N14" s="158"/>
      <c r="O14" s="158"/>
      <c r="P14" s="158"/>
      <c r="Q14" s="158"/>
      <c r="R14" s="158"/>
      <c r="S14" s="158"/>
      <c r="T14" s="158"/>
      <c r="U14" s="158"/>
      <c r="V14" s="158"/>
      <c r="W14" s="158"/>
      <c r="X14" s="158"/>
      <c r="Y14" s="158"/>
      <c r="Z14" s="158"/>
      <c r="AA14" s="158"/>
      <c r="AB14" s="158"/>
      <c r="AC14" s="158"/>
      <c r="AD14" s="158"/>
      <c r="AE14" s="158"/>
      <c r="AF14" s="158"/>
      <c r="AG14" s="158"/>
      <c r="AH14" s="158"/>
      <c r="AI14" s="158"/>
      <c r="AJ14" s="158"/>
      <c r="AK14" s="158"/>
      <c r="AL14" s="158"/>
      <c r="AM14" s="158"/>
      <c r="AN14" s="159"/>
    </row>
    <row r="15" spans="1:42" s="78" customFormat="1" ht="12" customHeight="1" x14ac:dyDescent="0.2">
      <c r="A15" s="77"/>
      <c r="B15" s="81"/>
      <c r="C15" s="160" t="s">
        <v>116</v>
      </c>
      <c r="D15" s="160"/>
      <c r="E15" s="160"/>
      <c r="F15" s="160"/>
      <c r="G15" s="160"/>
      <c r="H15" s="160"/>
      <c r="I15" s="160"/>
      <c r="J15" s="160"/>
      <c r="K15" s="160"/>
      <c r="L15" s="160"/>
      <c r="M15" s="160"/>
      <c r="N15" s="160"/>
      <c r="O15" s="160"/>
      <c r="P15" s="160"/>
      <c r="Q15" s="160"/>
      <c r="R15" s="160"/>
      <c r="S15" s="160"/>
      <c r="T15" s="160"/>
      <c r="U15" s="160"/>
      <c r="V15" s="160"/>
      <c r="W15" s="160"/>
      <c r="X15" s="160"/>
      <c r="Y15" s="160"/>
      <c r="Z15" s="160"/>
      <c r="AA15" s="160"/>
      <c r="AB15" s="160"/>
      <c r="AC15" s="160"/>
      <c r="AD15" s="160"/>
      <c r="AE15" s="160"/>
      <c r="AF15" s="160"/>
      <c r="AG15" s="160"/>
      <c r="AH15" s="160"/>
      <c r="AI15" s="160"/>
      <c r="AJ15" s="160"/>
      <c r="AK15" s="160"/>
      <c r="AL15" s="160"/>
      <c r="AM15" s="160"/>
      <c r="AN15" s="161"/>
    </row>
    <row r="16" spans="1:42" s="78" customFormat="1" ht="12" customHeight="1" x14ac:dyDescent="0.2">
      <c r="A16" s="77"/>
      <c r="B16" s="81"/>
      <c r="C16" s="160" t="s">
        <v>117</v>
      </c>
      <c r="D16" s="160"/>
      <c r="E16" s="160"/>
      <c r="F16" s="160"/>
      <c r="G16" s="160"/>
      <c r="H16" s="160"/>
      <c r="I16" s="160"/>
      <c r="J16" s="160"/>
      <c r="K16" s="160"/>
      <c r="L16" s="160"/>
      <c r="M16" s="160"/>
      <c r="N16" s="160"/>
      <c r="O16" s="160"/>
      <c r="P16" s="160"/>
      <c r="Q16" s="160"/>
      <c r="R16" s="160"/>
      <c r="S16" s="160"/>
      <c r="T16" s="160"/>
      <c r="U16" s="160"/>
      <c r="V16" s="160"/>
      <c r="W16" s="160"/>
      <c r="X16" s="160"/>
      <c r="Y16" s="160"/>
      <c r="Z16" s="160"/>
      <c r="AA16" s="160"/>
      <c r="AB16" s="160"/>
      <c r="AC16" s="160"/>
      <c r="AD16" s="160"/>
      <c r="AE16" s="160"/>
      <c r="AF16" s="160"/>
      <c r="AG16" s="160"/>
      <c r="AH16" s="160"/>
      <c r="AI16" s="160"/>
      <c r="AJ16" s="160"/>
      <c r="AK16" s="160"/>
      <c r="AL16" s="160"/>
      <c r="AM16" s="160"/>
      <c r="AN16" s="161"/>
    </row>
    <row r="17" spans="1:49" s="78" customFormat="1" ht="12" customHeight="1" x14ac:dyDescent="0.2">
      <c r="A17" s="77"/>
      <c r="B17" s="82"/>
      <c r="C17" s="160" t="s">
        <v>2</v>
      </c>
      <c r="D17" s="160"/>
      <c r="E17" s="160"/>
      <c r="F17" s="160"/>
      <c r="G17" s="160"/>
      <c r="H17" s="160"/>
      <c r="I17" s="160"/>
      <c r="J17" s="160"/>
      <c r="K17" s="160"/>
      <c r="L17" s="160"/>
      <c r="M17" s="160"/>
      <c r="N17" s="160"/>
      <c r="O17" s="160"/>
      <c r="P17" s="160"/>
      <c r="Q17" s="160"/>
      <c r="R17" s="160"/>
      <c r="S17" s="160"/>
      <c r="T17" s="160"/>
      <c r="U17" s="160"/>
      <c r="V17" s="160"/>
      <c r="W17" s="160"/>
      <c r="X17" s="160"/>
      <c r="Y17" s="160"/>
      <c r="Z17" s="160"/>
      <c r="AA17" s="160"/>
      <c r="AB17" s="160"/>
      <c r="AC17" s="160"/>
      <c r="AD17" s="160"/>
      <c r="AE17" s="160"/>
      <c r="AF17" s="160"/>
      <c r="AG17" s="160"/>
      <c r="AH17" s="160"/>
      <c r="AI17" s="160"/>
      <c r="AJ17" s="160"/>
      <c r="AK17" s="160"/>
      <c r="AL17" s="160"/>
      <c r="AM17" s="160"/>
      <c r="AN17" s="161"/>
    </row>
    <row r="18" spans="1:49" s="78" customFormat="1" ht="80.099999999999994" customHeight="1" x14ac:dyDescent="0.2">
      <c r="A18" s="79"/>
      <c r="B18" s="182"/>
      <c r="C18" s="183"/>
      <c r="D18" s="183"/>
      <c r="E18" s="183"/>
      <c r="F18" s="183"/>
      <c r="G18" s="183"/>
      <c r="H18" s="183"/>
      <c r="I18" s="183"/>
      <c r="J18" s="183"/>
      <c r="K18" s="183"/>
      <c r="L18" s="183"/>
      <c r="M18" s="183"/>
      <c r="N18" s="183"/>
      <c r="O18" s="183"/>
      <c r="P18" s="183"/>
      <c r="Q18" s="183"/>
      <c r="R18" s="183"/>
      <c r="S18" s="183"/>
      <c r="T18" s="183"/>
      <c r="U18" s="183"/>
      <c r="V18" s="183"/>
      <c r="W18" s="183"/>
      <c r="X18" s="183"/>
      <c r="Y18" s="183"/>
      <c r="Z18" s="183"/>
      <c r="AA18" s="183"/>
      <c r="AB18" s="183"/>
      <c r="AC18" s="183"/>
      <c r="AD18" s="183"/>
      <c r="AE18" s="183"/>
      <c r="AF18" s="183"/>
      <c r="AG18" s="183"/>
      <c r="AH18" s="183"/>
      <c r="AI18" s="183"/>
      <c r="AJ18" s="183"/>
      <c r="AK18" s="183"/>
      <c r="AL18" s="183"/>
      <c r="AM18" s="183"/>
      <c r="AN18" s="184"/>
    </row>
    <row r="19" spans="1:49" s="78" customFormat="1" ht="3.75" customHeight="1" x14ac:dyDescent="0.2">
      <c r="A19" s="79"/>
      <c r="B19" s="80"/>
      <c r="C19" s="80"/>
      <c r="D19" s="80"/>
      <c r="E19" s="80"/>
      <c r="F19" s="80"/>
      <c r="G19" s="80"/>
      <c r="H19" s="80"/>
      <c r="I19" s="80"/>
      <c r="J19" s="80"/>
      <c r="K19" s="80"/>
      <c r="L19" s="80"/>
      <c r="M19" s="80"/>
      <c r="N19" s="80"/>
      <c r="O19" s="80"/>
      <c r="P19" s="80"/>
      <c r="Q19" s="80"/>
      <c r="R19" s="80"/>
      <c r="S19" s="80"/>
      <c r="T19" s="80"/>
      <c r="U19" s="80"/>
      <c r="V19" s="80"/>
      <c r="W19" s="80"/>
      <c r="X19" s="80"/>
      <c r="Y19" s="80"/>
      <c r="Z19" s="80"/>
      <c r="AA19" s="80"/>
      <c r="AB19" s="80"/>
      <c r="AC19" s="80"/>
      <c r="AD19" s="80"/>
      <c r="AE19" s="80"/>
      <c r="AF19" s="80"/>
      <c r="AG19" s="80"/>
      <c r="AH19" s="80"/>
      <c r="AI19" s="80"/>
    </row>
    <row r="20" spans="1:49" s="78" customFormat="1" ht="12" customHeight="1" x14ac:dyDescent="0.2">
      <c r="A20" s="77" t="s">
        <v>30</v>
      </c>
      <c r="B20" s="162" t="s">
        <v>198</v>
      </c>
      <c r="C20" s="163"/>
      <c r="D20" s="163"/>
      <c r="E20" s="163"/>
      <c r="F20" s="163"/>
      <c r="G20" s="163"/>
      <c r="H20" s="163"/>
      <c r="I20" s="163"/>
      <c r="J20" s="163"/>
      <c r="K20" s="163"/>
      <c r="L20" s="163"/>
      <c r="M20" s="163"/>
      <c r="N20" s="163"/>
      <c r="O20" s="163"/>
      <c r="P20" s="163"/>
      <c r="Q20" s="163"/>
      <c r="R20" s="163"/>
      <c r="S20" s="163"/>
      <c r="T20" s="163"/>
      <c r="U20" s="163"/>
      <c r="V20" s="163"/>
      <c r="W20" s="163"/>
      <c r="X20" s="163"/>
      <c r="Y20" s="163"/>
      <c r="Z20" s="163"/>
      <c r="AA20" s="163"/>
      <c r="AB20" s="163"/>
      <c r="AC20" s="163"/>
      <c r="AD20" s="163"/>
      <c r="AE20" s="163"/>
      <c r="AF20" s="163"/>
      <c r="AG20" s="163"/>
      <c r="AH20" s="163"/>
      <c r="AI20" s="163"/>
      <c r="AJ20" s="163"/>
      <c r="AK20" s="163"/>
      <c r="AL20" s="163"/>
      <c r="AM20" s="163"/>
      <c r="AN20" s="164"/>
    </row>
    <row r="21" spans="1:49" s="78" customFormat="1" ht="80.099999999999994" customHeight="1" x14ac:dyDescent="0.2">
      <c r="A21" s="79"/>
      <c r="B21" s="182"/>
      <c r="C21" s="183"/>
      <c r="D21" s="183"/>
      <c r="E21" s="183"/>
      <c r="F21" s="183"/>
      <c r="G21" s="183"/>
      <c r="H21" s="183"/>
      <c r="I21" s="183"/>
      <c r="J21" s="183"/>
      <c r="K21" s="183"/>
      <c r="L21" s="183"/>
      <c r="M21" s="183"/>
      <c r="N21" s="183"/>
      <c r="O21" s="183"/>
      <c r="P21" s="183"/>
      <c r="Q21" s="183"/>
      <c r="R21" s="183"/>
      <c r="S21" s="183"/>
      <c r="T21" s="183"/>
      <c r="U21" s="183"/>
      <c r="V21" s="183"/>
      <c r="W21" s="183"/>
      <c r="X21" s="183"/>
      <c r="Y21" s="183"/>
      <c r="Z21" s="183"/>
      <c r="AA21" s="183"/>
      <c r="AB21" s="183"/>
      <c r="AC21" s="183"/>
      <c r="AD21" s="183"/>
      <c r="AE21" s="183"/>
      <c r="AF21" s="183"/>
      <c r="AG21" s="183"/>
      <c r="AH21" s="183"/>
      <c r="AI21" s="183"/>
      <c r="AJ21" s="183"/>
      <c r="AK21" s="183"/>
      <c r="AL21" s="183"/>
      <c r="AM21" s="183"/>
      <c r="AN21" s="184"/>
    </row>
    <row r="22" spans="1:49" s="78" customFormat="1" ht="3.95" customHeight="1" x14ac:dyDescent="0.2">
      <c r="A22" s="79"/>
      <c r="B22" s="115"/>
      <c r="C22" s="115"/>
      <c r="D22" s="115"/>
      <c r="E22" s="115"/>
      <c r="F22" s="115"/>
      <c r="G22" s="115"/>
      <c r="H22" s="115"/>
      <c r="I22" s="115"/>
      <c r="J22" s="115"/>
      <c r="K22" s="115"/>
      <c r="L22" s="115"/>
      <c r="M22" s="115"/>
      <c r="N22" s="115"/>
      <c r="O22" s="115"/>
      <c r="P22" s="115"/>
      <c r="Q22" s="115"/>
      <c r="R22" s="115"/>
      <c r="S22" s="115"/>
      <c r="T22" s="115"/>
      <c r="U22" s="115"/>
      <c r="V22" s="115"/>
      <c r="W22" s="115"/>
      <c r="X22" s="115"/>
      <c r="Y22" s="115"/>
      <c r="Z22" s="115"/>
      <c r="AA22" s="115"/>
      <c r="AB22" s="115"/>
      <c r="AC22" s="115"/>
      <c r="AD22" s="115"/>
      <c r="AE22" s="115"/>
      <c r="AF22" s="115"/>
      <c r="AG22" s="115"/>
      <c r="AH22" s="115"/>
      <c r="AI22" s="115"/>
      <c r="AJ22" s="116"/>
      <c r="AK22" s="116"/>
      <c r="AL22" s="116"/>
      <c r="AM22" s="116"/>
      <c r="AN22" s="116"/>
    </row>
    <row r="23" spans="1:49" s="78" customFormat="1" ht="13.5" customHeight="1" x14ac:dyDescent="0.2">
      <c r="A23" s="79"/>
      <c r="B23" s="141" t="s">
        <v>204</v>
      </c>
      <c r="C23" s="2"/>
      <c r="D23" s="2"/>
      <c r="E23" s="2"/>
      <c r="F23" s="123"/>
      <c r="G23" s="2"/>
      <c r="I23" s="310"/>
      <c r="J23" s="311"/>
      <c r="K23" s="311"/>
      <c r="L23" s="311"/>
      <c r="M23" s="311"/>
      <c r="N23" s="311"/>
      <c r="O23" s="311"/>
      <c r="P23" s="311"/>
      <c r="Q23" s="312"/>
      <c r="R23" s="124" t="str">
        <f>IF(I23="",_vst!$C$17,"")</f>
        <v>vyberte z nabídky</v>
      </c>
      <c r="S23" s="2"/>
      <c r="T23" s="2"/>
      <c r="U23" s="2"/>
      <c r="V23" s="142"/>
      <c r="W23" s="143" t="str">
        <f>IF(AV116=1,_vst!C18,"")</f>
        <v/>
      </c>
      <c r="Y23" s="115"/>
      <c r="Z23" s="115"/>
      <c r="AA23" s="115"/>
      <c r="AB23" s="115"/>
      <c r="AC23" s="115"/>
      <c r="AD23" s="115"/>
      <c r="AE23" s="115"/>
      <c r="AF23" s="115"/>
      <c r="AG23" s="115"/>
      <c r="AH23" s="115"/>
      <c r="AI23" s="115"/>
      <c r="AJ23" s="116"/>
      <c r="AK23" s="116"/>
      <c r="AL23" s="116"/>
      <c r="AM23" s="116"/>
    </row>
    <row r="24" spans="1:49" s="78" customFormat="1" ht="3.95" customHeight="1" x14ac:dyDescent="0.2">
      <c r="A24" s="79"/>
      <c r="B24" s="115"/>
      <c r="C24" s="115"/>
      <c r="D24" s="115"/>
      <c r="E24" s="115"/>
      <c r="F24" s="115"/>
      <c r="G24" s="115"/>
      <c r="H24" s="115"/>
      <c r="I24" s="115"/>
      <c r="J24" s="115"/>
      <c r="K24" s="115"/>
      <c r="L24" s="115"/>
      <c r="M24" s="115"/>
      <c r="N24" s="115"/>
      <c r="O24" s="115"/>
      <c r="P24" s="115"/>
      <c r="Q24" s="115"/>
      <c r="R24" s="115"/>
      <c r="S24" s="115"/>
      <c r="T24" s="115"/>
      <c r="U24" s="115"/>
      <c r="V24" s="115"/>
      <c r="W24" s="115"/>
      <c r="X24" s="115"/>
      <c r="Y24" s="115"/>
      <c r="Z24" s="115"/>
      <c r="AA24" s="115"/>
      <c r="AB24" s="115"/>
      <c r="AC24" s="115"/>
      <c r="AD24" s="115"/>
      <c r="AE24" s="115"/>
      <c r="AF24" s="115"/>
      <c r="AG24" s="115"/>
      <c r="AH24" s="115"/>
      <c r="AI24" s="115"/>
      <c r="AJ24" s="116"/>
      <c r="AK24" s="116"/>
      <c r="AL24" s="116"/>
      <c r="AM24" s="116"/>
      <c r="AN24" s="116"/>
    </row>
    <row r="25" spans="1:49" s="78" customFormat="1" ht="13.5" customHeight="1" x14ac:dyDescent="0.25">
      <c r="A25" s="129" t="s">
        <v>31</v>
      </c>
      <c r="B25" s="117" t="s">
        <v>201</v>
      </c>
      <c r="C25" s="115"/>
      <c r="D25" s="115"/>
      <c r="E25" s="115"/>
      <c r="F25" s="115"/>
      <c r="G25" s="115"/>
      <c r="H25" s="115"/>
      <c r="I25" s="115"/>
      <c r="J25" s="115"/>
      <c r="K25" s="115"/>
      <c r="L25" s="115"/>
      <c r="M25" s="115"/>
      <c r="N25" s="115"/>
      <c r="O25" s="115"/>
      <c r="P25" s="115"/>
      <c r="Q25" s="115"/>
      <c r="R25" s="204"/>
      <c r="S25" s="205"/>
      <c r="T25" s="118" t="str">
        <f>IF(R25="",_vst!$C$11,"")</f>
        <v>vyberte ANO/NE</v>
      </c>
      <c r="U25" s="115"/>
      <c r="V25" s="115"/>
      <c r="W25" s="115"/>
      <c r="Y25" s="115"/>
      <c r="Z25" s="115"/>
      <c r="AA25" s="115"/>
      <c r="AB25" s="115"/>
      <c r="AC25" s="115"/>
      <c r="AD25" s="115"/>
      <c r="AE25" s="115"/>
      <c r="AL25" s="116"/>
      <c r="AM25" s="116"/>
      <c r="AN25" s="119"/>
    </row>
    <row r="26" spans="1:49" s="78" customFormat="1" ht="3.95" customHeight="1" x14ac:dyDescent="0.2">
      <c r="A26" s="79"/>
      <c r="B26" s="115"/>
      <c r="C26" s="115"/>
      <c r="D26" s="115"/>
      <c r="E26" s="115"/>
      <c r="F26" s="115"/>
      <c r="G26" s="115"/>
      <c r="H26" s="115"/>
      <c r="I26" s="115"/>
      <c r="J26" s="115"/>
      <c r="K26" s="115"/>
      <c r="L26" s="115"/>
      <c r="M26" s="115"/>
      <c r="N26" s="115"/>
      <c r="O26" s="115"/>
      <c r="P26" s="115"/>
      <c r="Q26" s="115"/>
      <c r="R26" s="115"/>
      <c r="S26" s="115"/>
      <c r="T26" s="115"/>
      <c r="U26" s="115"/>
      <c r="V26" s="115"/>
      <c r="W26" s="115"/>
      <c r="X26" s="115"/>
      <c r="Y26" s="115"/>
      <c r="Z26" s="115"/>
      <c r="AA26" s="115"/>
      <c r="AB26" s="115"/>
      <c r="AC26" s="115"/>
      <c r="AD26" s="115"/>
      <c r="AE26" s="115"/>
      <c r="AF26" s="115"/>
      <c r="AG26" s="115"/>
      <c r="AH26" s="115"/>
      <c r="AI26" s="115"/>
      <c r="AJ26" s="116"/>
      <c r="AK26" s="116"/>
      <c r="AL26" s="116"/>
      <c r="AM26" s="116"/>
      <c r="AN26" s="116"/>
    </row>
    <row r="27" spans="1:49" s="78" customFormat="1" ht="12" customHeight="1" x14ac:dyDescent="0.2">
      <c r="A27" s="79"/>
      <c r="B27" s="133" t="s">
        <v>196</v>
      </c>
      <c r="C27" s="132"/>
      <c r="D27" s="132"/>
      <c r="E27" s="132"/>
      <c r="F27" s="132"/>
      <c r="G27" s="132"/>
      <c r="H27" s="132"/>
      <c r="I27" s="132"/>
      <c r="J27" s="132"/>
      <c r="K27" s="132"/>
      <c r="L27" s="132"/>
      <c r="M27" s="132"/>
      <c r="N27" s="132"/>
      <c r="O27" s="132"/>
      <c r="P27" s="132"/>
      <c r="Q27" s="132"/>
      <c r="R27" s="132"/>
      <c r="S27" s="132"/>
      <c r="T27" s="132"/>
      <c r="U27" s="132"/>
      <c r="V27" s="132"/>
      <c r="W27" s="132"/>
      <c r="X27" s="132"/>
      <c r="Y27" s="132"/>
      <c r="Z27" s="132"/>
      <c r="AA27" s="132"/>
      <c r="AB27" s="132"/>
      <c r="AC27" s="132"/>
      <c r="AD27" s="132"/>
      <c r="AE27" s="132"/>
      <c r="AF27" s="132"/>
      <c r="AG27" s="132"/>
      <c r="AH27" s="132"/>
      <c r="AI27" s="132"/>
      <c r="AJ27" s="132"/>
      <c r="AK27" s="132"/>
      <c r="AL27" s="132"/>
      <c r="AM27" s="132"/>
      <c r="AN27" s="134" t="str">
        <f>IF(AND(R25="Ano",B28=""),_vst!$C$19,"")</f>
        <v/>
      </c>
    </row>
    <row r="28" spans="1:49" s="78" customFormat="1" ht="80.099999999999994" customHeight="1" x14ac:dyDescent="0.2">
      <c r="A28" s="79"/>
      <c r="B28" s="182"/>
      <c r="C28" s="183"/>
      <c r="D28" s="183"/>
      <c r="E28" s="183"/>
      <c r="F28" s="183"/>
      <c r="G28" s="183"/>
      <c r="H28" s="183"/>
      <c r="I28" s="183"/>
      <c r="J28" s="183"/>
      <c r="K28" s="183"/>
      <c r="L28" s="183"/>
      <c r="M28" s="183"/>
      <c r="N28" s="183"/>
      <c r="O28" s="183"/>
      <c r="P28" s="183"/>
      <c r="Q28" s="183"/>
      <c r="R28" s="183"/>
      <c r="S28" s="183"/>
      <c r="T28" s="183"/>
      <c r="U28" s="183"/>
      <c r="V28" s="183"/>
      <c r="W28" s="183"/>
      <c r="X28" s="183"/>
      <c r="Y28" s="183"/>
      <c r="Z28" s="183"/>
      <c r="AA28" s="183"/>
      <c r="AB28" s="183"/>
      <c r="AC28" s="183"/>
      <c r="AD28" s="183"/>
      <c r="AE28" s="183"/>
      <c r="AF28" s="183"/>
      <c r="AG28" s="183"/>
      <c r="AH28" s="183"/>
      <c r="AI28" s="183"/>
      <c r="AJ28" s="183"/>
      <c r="AK28" s="183"/>
      <c r="AL28" s="183"/>
      <c r="AM28" s="183"/>
      <c r="AN28" s="184"/>
    </row>
    <row r="29" spans="1:49" s="78" customFormat="1" ht="3.95" customHeight="1" x14ac:dyDescent="0.2">
      <c r="A29" s="79"/>
      <c r="B29" s="115"/>
      <c r="C29" s="115"/>
      <c r="D29" s="115"/>
      <c r="E29" s="115"/>
      <c r="F29" s="115"/>
      <c r="G29" s="115"/>
      <c r="H29" s="115"/>
      <c r="I29" s="115"/>
      <c r="J29" s="115"/>
      <c r="K29" s="115"/>
      <c r="L29" s="115"/>
      <c r="M29" s="115"/>
      <c r="N29" s="115"/>
      <c r="O29" s="115"/>
      <c r="P29" s="115"/>
      <c r="Q29" s="115"/>
      <c r="R29" s="115"/>
      <c r="S29" s="115"/>
      <c r="T29" s="115"/>
      <c r="U29" s="115"/>
      <c r="V29" s="115"/>
      <c r="W29" s="115"/>
      <c r="X29" s="115"/>
      <c r="Y29" s="115"/>
      <c r="Z29" s="115"/>
      <c r="AA29" s="115"/>
      <c r="AB29" s="115"/>
      <c r="AC29" s="115"/>
      <c r="AD29" s="115"/>
      <c r="AE29" s="115"/>
      <c r="AF29" s="115"/>
      <c r="AG29" s="115"/>
      <c r="AH29" s="115"/>
      <c r="AI29" s="115"/>
      <c r="AJ29" s="116"/>
      <c r="AK29" s="116"/>
      <c r="AL29" s="116"/>
      <c r="AM29" s="116"/>
      <c r="AN29" s="116"/>
    </row>
    <row r="30" spans="1:49" s="78" customFormat="1" ht="13.5" customHeight="1" x14ac:dyDescent="0.2">
      <c r="A30" s="79"/>
      <c r="B30" s="117" t="s">
        <v>214</v>
      </c>
      <c r="C30" s="138"/>
      <c r="D30" s="138"/>
      <c r="E30" s="138"/>
      <c r="F30" s="138"/>
      <c r="G30" s="138"/>
      <c r="H30" s="138"/>
      <c r="I30" s="138"/>
      <c r="J30" s="139"/>
      <c r="K30" s="139"/>
      <c r="L30" s="139"/>
      <c r="M30" s="139"/>
      <c r="N30" s="206" t="s">
        <v>206</v>
      </c>
      <c r="O30" s="207"/>
      <c r="P30" s="207"/>
      <c r="Q30" s="207"/>
      <c r="R30" s="207"/>
      <c r="S30" s="207"/>
      <c r="T30" s="207"/>
      <c r="U30" s="208"/>
      <c r="V30" s="139"/>
      <c r="W30" s="139"/>
      <c r="X30" s="139"/>
      <c r="Y30" s="139"/>
      <c r="Z30" s="139"/>
      <c r="AA30" s="139"/>
      <c r="AB30" s="139"/>
      <c r="AC30" s="139"/>
      <c r="AD30" s="138"/>
      <c r="AE30" s="138"/>
      <c r="AF30" s="138"/>
      <c r="AG30" s="138"/>
      <c r="AH30" s="138"/>
      <c r="AI30" s="138"/>
      <c r="AJ30" s="140"/>
      <c r="AK30" s="140"/>
      <c r="AL30" s="140"/>
      <c r="AM30" s="140"/>
      <c r="AN30" s="136" t="str">
        <f>IF($AW$30=1,_vst!$C$20,IF($AW$30=2,_vst!$C$21,""))</f>
        <v/>
      </c>
      <c r="AR30" s="137" t="s">
        <v>209</v>
      </c>
      <c r="AS30" s="135">
        <f>IF(AND($I$23=_vst!$B$24,$R$25="Ano"),1,0)</f>
        <v>0</v>
      </c>
      <c r="AT30" s="137" t="s">
        <v>213</v>
      </c>
      <c r="AU30" s="135">
        <f>IF(AND($AS$30=1,$N$30=_vst!$B$33),1,0)</f>
        <v>0</v>
      </c>
      <c r="AV30" s="137" t="s">
        <v>210</v>
      </c>
      <c r="AW30" s="135">
        <f>IF(AND($AS$30=0,$N$30=_vst!$B$33),1,IF(AND($AU$30=1,$B$33=""),2,0))</f>
        <v>0</v>
      </c>
    </row>
    <row r="31" spans="1:49" s="78" customFormat="1" ht="3.95" customHeight="1" x14ac:dyDescent="0.2">
      <c r="A31" s="79"/>
      <c r="B31" s="138"/>
      <c r="C31" s="138"/>
      <c r="D31" s="138"/>
      <c r="E31" s="138"/>
      <c r="F31" s="138"/>
      <c r="G31" s="138"/>
      <c r="H31" s="138"/>
      <c r="I31" s="138"/>
      <c r="J31" s="138"/>
      <c r="K31" s="138"/>
      <c r="L31" s="138"/>
      <c r="M31" s="138"/>
      <c r="N31" s="138"/>
      <c r="O31" s="138"/>
      <c r="P31" s="138"/>
      <c r="Q31" s="138"/>
      <c r="R31" s="138"/>
      <c r="S31" s="138"/>
      <c r="T31" s="138"/>
      <c r="U31" s="138"/>
      <c r="V31" s="138"/>
      <c r="W31" s="138"/>
      <c r="X31" s="138"/>
      <c r="Y31" s="138"/>
      <c r="Z31" s="138"/>
      <c r="AA31" s="138"/>
      <c r="AB31" s="138"/>
      <c r="AC31" s="138"/>
      <c r="AD31" s="138"/>
      <c r="AE31" s="138"/>
      <c r="AF31" s="138"/>
      <c r="AG31" s="138"/>
      <c r="AH31" s="138"/>
      <c r="AI31" s="138"/>
      <c r="AJ31" s="140"/>
      <c r="AK31" s="140"/>
      <c r="AL31" s="140"/>
      <c r="AM31" s="140"/>
      <c r="AN31" s="140"/>
    </row>
    <row r="32" spans="1:49" s="78" customFormat="1" ht="25.5" customHeight="1" x14ac:dyDescent="0.2">
      <c r="A32" s="79"/>
      <c r="B32" s="162" t="s">
        <v>216</v>
      </c>
      <c r="C32" s="163"/>
      <c r="D32" s="163"/>
      <c r="E32" s="163"/>
      <c r="F32" s="163"/>
      <c r="G32" s="163"/>
      <c r="H32" s="163"/>
      <c r="I32" s="163"/>
      <c r="J32" s="163"/>
      <c r="K32" s="163"/>
      <c r="L32" s="163"/>
      <c r="M32" s="163"/>
      <c r="N32" s="163"/>
      <c r="O32" s="163"/>
      <c r="P32" s="163"/>
      <c r="Q32" s="163"/>
      <c r="R32" s="163"/>
      <c r="S32" s="163"/>
      <c r="T32" s="163"/>
      <c r="U32" s="163"/>
      <c r="V32" s="163"/>
      <c r="W32" s="163"/>
      <c r="X32" s="163"/>
      <c r="Y32" s="163"/>
      <c r="Z32" s="163"/>
      <c r="AA32" s="163"/>
      <c r="AB32" s="163"/>
      <c r="AC32" s="163"/>
      <c r="AD32" s="163"/>
      <c r="AE32" s="163"/>
      <c r="AF32" s="163"/>
      <c r="AG32" s="163"/>
      <c r="AH32" s="163"/>
      <c r="AI32" s="163"/>
      <c r="AJ32" s="163"/>
      <c r="AK32" s="163"/>
      <c r="AL32" s="163"/>
      <c r="AM32" s="163"/>
      <c r="AN32" s="164"/>
    </row>
    <row r="33" spans="1:40" s="78" customFormat="1" ht="80.099999999999994" customHeight="1" x14ac:dyDescent="0.2">
      <c r="A33" s="79"/>
      <c r="B33" s="182"/>
      <c r="C33" s="183"/>
      <c r="D33" s="183"/>
      <c r="E33" s="183"/>
      <c r="F33" s="183"/>
      <c r="G33" s="183"/>
      <c r="H33" s="183"/>
      <c r="I33" s="183"/>
      <c r="J33" s="183"/>
      <c r="K33" s="183"/>
      <c r="L33" s="183"/>
      <c r="M33" s="183"/>
      <c r="N33" s="183"/>
      <c r="O33" s="183"/>
      <c r="P33" s="183"/>
      <c r="Q33" s="183"/>
      <c r="R33" s="183"/>
      <c r="S33" s="183"/>
      <c r="T33" s="183"/>
      <c r="U33" s="183"/>
      <c r="V33" s="183"/>
      <c r="W33" s="183"/>
      <c r="X33" s="183"/>
      <c r="Y33" s="183"/>
      <c r="Z33" s="183"/>
      <c r="AA33" s="183"/>
      <c r="AB33" s="183"/>
      <c r="AC33" s="183"/>
      <c r="AD33" s="183"/>
      <c r="AE33" s="183"/>
      <c r="AF33" s="183"/>
      <c r="AG33" s="183"/>
      <c r="AH33" s="183"/>
      <c r="AI33" s="183"/>
      <c r="AJ33" s="183"/>
      <c r="AK33" s="183"/>
      <c r="AL33" s="183"/>
      <c r="AM33" s="183"/>
      <c r="AN33" s="184"/>
    </row>
    <row r="34" spans="1:40" s="78" customFormat="1" ht="3.95" customHeight="1" x14ac:dyDescent="0.2">
      <c r="A34" s="79"/>
      <c r="B34" s="115"/>
      <c r="C34" s="115"/>
      <c r="D34" s="115"/>
      <c r="E34" s="115"/>
      <c r="F34" s="115"/>
      <c r="G34" s="115"/>
      <c r="H34" s="115"/>
      <c r="I34" s="115"/>
      <c r="J34" s="115"/>
      <c r="K34" s="115"/>
      <c r="L34" s="115"/>
      <c r="M34" s="115"/>
      <c r="N34" s="115"/>
      <c r="O34" s="115"/>
      <c r="P34" s="115"/>
      <c r="Q34" s="115"/>
      <c r="R34" s="115"/>
      <c r="S34" s="115"/>
      <c r="T34" s="115"/>
      <c r="U34" s="115"/>
      <c r="V34" s="115"/>
      <c r="W34" s="115"/>
      <c r="X34" s="115"/>
      <c r="Y34" s="115"/>
      <c r="Z34" s="115"/>
      <c r="AA34" s="115"/>
      <c r="AB34" s="115"/>
      <c r="AC34" s="115"/>
      <c r="AD34" s="115"/>
      <c r="AE34" s="115"/>
      <c r="AF34" s="115"/>
      <c r="AG34" s="115"/>
      <c r="AH34" s="115"/>
      <c r="AI34" s="115"/>
      <c r="AJ34" s="116"/>
      <c r="AK34" s="116"/>
      <c r="AL34" s="116"/>
      <c r="AM34" s="116"/>
      <c r="AN34" s="116"/>
    </row>
    <row r="35" spans="1:40" s="78" customFormat="1" x14ac:dyDescent="0.25">
      <c r="A35" s="129" t="s">
        <v>32</v>
      </c>
      <c r="B35" s="117" t="s">
        <v>226</v>
      </c>
      <c r="C35" s="115"/>
      <c r="D35" s="115"/>
      <c r="E35" s="115"/>
      <c r="F35" s="115"/>
      <c r="G35" s="115"/>
      <c r="H35" s="115"/>
      <c r="I35" s="115"/>
      <c r="J35" s="115"/>
      <c r="K35" s="115"/>
      <c r="L35" s="115"/>
      <c r="M35" s="115"/>
      <c r="N35" s="115"/>
      <c r="O35" s="115"/>
      <c r="P35" s="115"/>
      <c r="Q35" s="115"/>
      <c r="R35" s="115"/>
      <c r="S35" s="115"/>
      <c r="T35" s="115"/>
      <c r="U35" s="115"/>
      <c r="V35" s="115"/>
      <c r="W35" s="115"/>
      <c r="X35" s="115"/>
      <c r="Y35" s="115"/>
      <c r="Z35" s="115"/>
      <c r="AA35" s="115"/>
      <c r="AB35" s="115"/>
      <c r="AC35" s="115"/>
      <c r="AD35" s="115"/>
      <c r="AE35" s="115"/>
      <c r="AI35" s="204"/>
      <c r="AJ35" s="205"/>
      <c r="AK35" s="118" t="str">
        <f>IF(AI35="",_vst!$C$11,"")</f>
        <v>vyberte ANO/NE</v>
      </c>
      <c r="AN35" s="115"/>
    </row>
    <row r="36" spans="1:40" s="78" customFormat="1" ht="3.95" customHeight="1" x14ac:dyDescent="0.2">
      <c r="A36" s="79"/>
      <c r="B36" s="115"/>
      <c r="C36" s="115"/>
      <c r="D36" s="115"/>
      <c r="E36" s="115"/>
      <c r="F36" s="115"/>
      <c r="G36" s="115"/>
      <c r="H36" s="115"/>
      <c r="I36" s="115"/>
      <c r="J36" s="115"/>
      <c r="K36" s="115"/>
      <c r="L36" s="115"/>
      <c r="M36" s="115"/>
      <c r="N36" s="115"/>
      <c r="O36" s="115"/>
      <c r="P36" s="115"/>
      <c r="Q36" s="115"/>
      <c r="R36" s="115"/>
      <c r="S36" s="115"/>
      <c r="T36" s="115"/>
      <c r="U36" s="115"/>
      <c r="V36" s="115"/>
      <c r="W36" s="115"/>
      <c r="X36" s="115"/>
      <c r="Y36" s="115"/>
      <c r="Z36" s="115"/>
      <c r="AA36" s="115"/>
      <c r="AB36" s="115"/>
      <c r="AC36" s="115"/>
      <c r="AD36" s="115"/>
      <c r="AE36" s="115"/>
      <c r="AF36" s="115"/>
      <c r="AG36" s="115"/>
      <c r="AH36" s="115"/>
      <c r="AI36" s="115"/>
      <c r="AJ36" s="116"/>
      <c r="AK36" s="116"/>
      <c r="AL36" s="116"/>
      <c r="AM36" s="116"/>
      <c r="AN36" s="116"/>
    </row>
    <row r="37" spans="1:40" s="78" customFormat="1" ht="12" customHeight="1" x14ac:dyDescent="0.2">
      <c r="A37" s="79"/>
      <c r="B37" s="133" t="s">
        <v>197</v>
      </c>
      <c r="C37" s="132"/>
      <c r="D37" s="132"/>
      <c r="E37" s="132"/>
      <c r="F37" s="132"/>
      <c r="G37" s="132"/>
      <c r="H37" s="132"/>
      <c r="I37" s="132"/>
      <c r="J37" s="132"/>
      <c r="K37" s="132"/>
      <c r="L37" s="132"/>
      <c r="M37" s="132"/>
      <c r="N37" s="132"/>
      <c r="O37" s="132"/>
      <c r="P37" s="132"/>
      <c r="Q37" s="132"/>
      <c r="R37" s="132"/>
      <c r="S37" s="132"/>
      <c r="T37" s="132"/>
      <c r="U37" s="132"/>
      <c r="V37" s="132"/>
      <c r="W37" s="132"/>
      <c r="X37" s="132"/>
      <c r="Y37" s="132"/>
      <c r="Z37" s="132"/>
      <c r="AA37" s="132"/>
      <c r="AB37" s="132"/>
      <c r="AC37" s="132"/>
      <c r="AD37" s="132"/>
      <c r="AE37" s="132"/>
      <c r="AF37" s="132"/>
      <c r="AG37" s="132"/>
      <c r="AH37" s="132"/>
      <c r="AI37" s="132"/>
      <c r="AJ37" s="132"/>
      <c r="AK37" s="132"/>
      <c r="AL37" s="132"/>
      <c r="AM37" s="132"/>
      <c r="AN37" s="134" t="str">
        <f>IF(AND(AI35="Ano",B38=""),_vst!$C$19,"")</f>
        <v/>
      </c>
    </row>
    <row r="38" spans="1:40" s="78" customFormat="1" ht="80.099999999999994" customHeight="1" x14ac:dyDescent="0.2">
      <c r="A38" s="79"/>
      <c r="B38" s="182"/>
      <c r="C38" s="183"/>
      <c r="D38" s="183"/>
      <c r="E38" s="183"/>
      <c r="F38" s="183"/>
      <c r="G38" s="183"/>
      <c r="H38" s="183"/>
      <c r="I38" s="183"/>
      <c r="J38" s="183"/>
      <c r="K38" s="183"/>
      <c r="L38" s="183"/>
      <c r="M38" s="183"/>
      <c r="N38" s="183"/>
      <c r="O38" s="183"/>
      <c r="P38" s="183"/>
      <c r="Q38" s="183"/>
      <c r="R38" s="183"/>
      <c r="S38" s="183"/>
      <c r="T38" s="183"/>
      <c r="U38" s="183"/>
      <c r="V38" s="183"/>
      <c r="W38" s="183"/>
      <c r="X38" s="183"/>
      <c r="Y38" s="183"/>
      <c r="Z38" s="183"/>
      <c r="AA38" s="183"/>
      <c r="AB38" s="183"/>
      <c r="AC38" s="183"/>
      <c r="AD38" s="183"/>
      <c r="AE38" s="183"/>
      <c r="AF38" s="183"/>
      <c r="AG38" s="183"/>
      <c r="AH38" s="183"/>
      <c r="AI38" s="183"/>
      <c r="AJ38" s="183"/>
      <c r="AK38" s="183"/>
      <c r="AL38" s="183"/>
      <c r="AM38" s="183"/>
      <c r="AN38" s="184"/>
    </row>
    <row r="39" spans="1:40" s="78" customFormat="1" ht="3.95" customHeight="1" x14ac:dyDescent="0.2">
      <c r="A39" s="79"/>
      <c r="B39" s="115"/>
      <c r="C39" s="115"/>
      <c r="D39" s="115"/>
      <c r="E39" s="115"/>
      <c r="F39" s="115"/>
      <c r="G39" s="115"/>
      <c r="H39" s="115"/>
      <c r="I39" s="115"/>
      <c r="J39" s="115"/>
      <c r="K39" s="115"/>
      <c r="L39" s="115"/>
      <c r="M39" s="115"/>
      <c r="N39" s="115"/>
      <c r="O39" s="115"/>
      <c r="P39" s="115"/>
      <c r="Q39" s="115"/>
      <c r="R39" s="115"/>
      <c r="S39" s="115"/>
      <c r="T39" s="115"/>
      <c r="U39" s="115"/>
      <c r="V39" s="115"/>
      <c r="W39" s="115"/>
      <c r="X39" s="115"/>
      <c r="Y39" s="115"/>
      <c r="Z39" s="115"/>
      <c r="AA39" s="115"/>
      <c r="AB39" s="115"/>
      <c r="AC39" s="115"/>
      <c r="AD39" s="115"/>
      <c r="AE39" s="115"/>
      <c r="AF39" s="115"/>
      <c r="AG39" s="115"/>
      <c r="AH39" s="115"/>
      <c r="AI39" s="115"/>
      <c r="AJ39" s="116"/>
      <c r="AK39" s="116"/>
      <c r="AL39" s="116"/>
      <c r="AM39" s="116"/>
      <c r="AN39" s="116"/>
    </row>
    <row r="40" spans="1:40" s="78" customFormat="1" ht="12" customHeight="1" x14ac:dyDescent="0.2">
      <c r="A40" s="77" t="s">
        <v>34</v>
      </c>
      <c r="B40" s="162" t="s">
        <v>191</v>
      </c>
      <c r="C40" s="163"/>
      <c r="D40" s="163"/>
      <c r="E40" s="163"/>
      <c r="F40" s="163"/>
      <c r="G40" s="163"/>
      <c r="H40" s="163"/>
      <c r="I40" s="163"/>
      <c r="J40" s="163"/>
      <c r="K40" s="163"/>
      <c r="L40" s="163"/>
      <c r="M40" s="163"/>
      <c r="N40" s="163"/>
      <c r="O40" s="163"/>
      <c r="P40" s="163"/>
      <c r="Q40" s="163"/>
      <c r="R40" s="163"/>
      <c r="S40" s="163"/>
      <c r="T40" s="163"/>
      <c r="U40" s="163"/>
      <c r="V40" s="163"/>
      <c r="W40" s="163"/>
      <c r="X40" s="163"/>
      <c r="Y40" s="163"/>
      <c r="Z40" s="163"/>
      <c r="AA40" s="163"/>
      <c r="AB40" s="163"/>
      <c r="AC40" s="163"/>
      <c r="AD40" s="163"/>
      <c r="AE40" s="163"/>
      <c r="AF40" s="163"/>
      <c r="AG40" s="163"/>
      <c r="AH40" s="163"/>
      <c r="AI40" s="163"/>
      <c r="AJ40" s="163"/>
      <c r="AK40" s="163"/>
      <c r="AL40" s="163"/>
      <c r="AM40" s="163"/>
      <c r="AN40" s="164"/>
    </row>
    <row r="41" spans="1:40" s="78" customFormat="1" ht="80.099999999999994" customHeight="1" x14ac:dyDescent="0.2">
      <c r="A41" s="79"/>
      <c r="B41" s="182"/>
      <c r="C41" s="183"/>
      <c r="D41" s="183"/>
      <c r="E41" s="183"/>
      <c r="F41" s="183"/>
      <c r="G41" s="183"/>
      <c r="H41" s="183"/>
      <c r="I41" s="183"/>
      <c r="J41" s="183"/>
      <c r="K41" s="183"/>
      <c r="L41" s="183"/>
      <c r="M41" s="183"/>
      <c r="N41" s="183"/>
      <c r="O41" s="183"/>
      <c r="P41" s="183"/>
      <c r="Q41" s="183"/>
      <c r="R41" s="183"/>
      <c r="S41" s="183"/>
      <c r="T41" s="183"/>
      <c r="U41" s="183"/>
      <c r="V41" s="183"/>
      <c r="W41" s="183"/>
      <c r="X41" s="183"/>
      <c r="Y41" s="183"/>
      <c r="Z41" s="183"/>
      <c r="AA41" s="183"/>
      <c r="AB41" s="183"/>
      <c r="AC41" s="183"/>
      <c r="AD41" s="183"/>
      <c r="AE41" s="183"/>
      <c r="AF41" s="183"/>
      <c r="AG41" s="183"/>
      <c r="AH41" s="183"/>
      <c r="AI41" s="183"/>
      <c r="AJ41" s="183"/>
      <c r="AK41" s="183"/>
      <c r="AL41" s="183"/>
      <c r="AM41" s="183"/>
      <c r="AN41" s="184"/>
    </row>
    <row r="42" spans="1:40" s="78" customFormat="1" ht="3.95" customHeight="1" x14ac:dyDescent="0.2">
      <c r="A42" s="79"/>
      <c r="B42" s="115"/>
      <c r="C42" s="115"/>
      <c r="D42" s="115"/>
      <c r="E42" s="115"/>
      <c r="F42" s="115"/>
      <c r="G42" s="115"/>
      <c r="H42" s="115"/>
      <c r="I42" s="115"/>
      <c r="J42" s="115"/>
      <c r="K42" s="115"/>
      <c r="L42" s="115"/>
      <c r="M42" s="115"/>
      <c r="N42" s="115"/>
      <c r="O42" s="115"/>
      <c r="P42" s="115"/>
      <c r="Q42" s="115"/>
      <c r="R42" s="115"/>
      <c r="S42" s="115"/>
      <c r="T42" s="115"/>
      <c r="U42" s="115"/>
      <c r="V42" s="115"/>
      <c r="W42" s="115"/>
      <c r="X42" s="115"/>
      <c r="Y42" s="115"/>
      <c r="Z42" s="115"/>
      <c r="AA42" s="115"/>
      <c r="AB42" s="115"/>
      <c r="AC42" s="115"/>
      <c r="AD42" s="115"/>
      <c r="AE42" s="115"/>
      <c r="AF42" s="115"/>
      <c r="AG42" s="115"/>
      <c r="AH42" s="115"/>
      <c r="AI42" s="115"/>
      <c r="AJ42" s="116"/>
      <c r="AK42" s="116"/>
      <c r="AL42" s="116"/>
      <c r="AM42" s="116"/>
      <c r="AN42" s="116"/>
    </row>
    <row r="43" spans="1:40" s="78" customFormat="1" ht="12" x14ac:dyDescent="0.2">
      <c r="A43" s="77" t="s">
        <v>35</v>
      </c>
      <c r="B43" s="162" t="s">
        <v>180</v>
      </c>
      <c r="C43" s="163"/>
      <c r="D43" s="163"/>
      <c r="E43" s="163"/>
      <c r="F43" s="163"/>
      <c r="G43" s="163"/>
      <c r="H43" s="163"/>
      <c r="I43" s="163"/>
      <c r="J43" s="163"/>
      <c r="K43" s="163"/>
      <c r="L43" s="163"/>
      <c r="M43" s="163"/>
      <c r="N43" s="163"/>
      <c r="O43" s="163"/>
      <c r="P43" s="163"/>
      <c r="Q43" s="163"/>
      <c r="R43" s="163"/>
      <c r="S43" s="163"/>
      <c r="T43" s="163"/>
      <c r="U43" s="163"/>
      <c r="V43" s="163"/>
      <c r="W43" s="163"/>
      <c r="X43" s="163"/>
      <c r="Y43" s="163"/>
      <c r="Z43" s="163"/>
      <c r="AA43" s="163"/>
      <c r="AB43" s="163"/>
      <c r="AC43" s="163"/>
      <c r="AD43" s="163"/>
      <c r="AE43" s="163"/>
      <c r="AF43" s="163"/>
      <c r="AG43" s="163"/>
      <c r="AH43" s="163"/>
      <c r="AI43" s="163"/>
      <c r="AJ43" s="163"/>
      <c r="AK43" s="163"/>
      <c r="AL43" s="163"/>
      <c r="AM43" s="163"/>
      <c r="AN43" s="164"/>
    </row>
    <row r="44" spans="1:40" s="78" customFormat="1" ht="80.099999999999994" customHeight="1" x14ac:dyDescent="0.2">
      <c r="A44" s="79"/>
      <c r="B44" s="182"/>
      <c r="C44" s="183"/>
      <c r="D44" s="183"/>
      <c r="E44" s="183"/>
      <c r="F44" s="183"/>
      <c r="G44" s="183"/>
      <c r="H44" s="183"/>
      <c r="I44" s="183"/>
      <c r="J44" s="183"/>
      <c r="K44" s="183"/>
      <c r="L44" s="183"/>
      <c r="M44" s="183"/>
      <c r="N44" s="183"/>
      <c r="O44" s="183"/>
      <c r="P44" s="183"/>
      <c r="Q44" s="183"/>
      <c r="R44" s="183"/>
      <c r="S44" s="183"/>
      <c r="T44" s="183"/>
      <c r="U44" s="183"/>
      <c r="V44" s="183"/>
      <c r="W44" s="183"/>
      <c r="X44" s="183"/>
      <c r="Y44" s="183"/>
      <c r="Z44" s="183"/>
      <c r="AA44" s="183"/>
      <c r="AB44" s="183"/>
      <c r="AC44" s="183"/>
      <c r="AD44" s="183"/>
      <c r="AE44" s="183"/>
      <c r="AF44" s="183"/>
      <c r="AG44" s="183"/>
      <c r="AH44" s="183"/>
      <c r="AI44" s="183"/>
      <c r="AJ44" s="183"/>
      <c r="AK44" s="183"/>
      <c r="AL44" s="183"/>
      <c r="AM44" s="183"/>
      <c r="AN44" s="184"/>
    </row>
    <row r="45" spans="1:40" s="78" customFormat="1" ht="3.95" customHeight="1" x14ac:dyDescent="0.2">
      <c r="A45" s="79"/>
      <c r="B45" s="80"/>
      <c r="C45" s="80"/>
      <c r="D45" s="80"/>
      <c r="E45" s="80"/>
      <c r="F45" s="80"/>
      <c r="G45" s="80"/>
      <c r="H45" s="80"/>
      <c r="I45" s="80"/>
      <c r="J45" s="80"/>
      <c r="K45" s="80"/>
      <c r="L45" s="80"/>
      <c r="M45" s="80"/>
      <c r="N45" s="80"/>
      <c r="O45" s="80"/>
      <c r="P45" s="80"/>
      <c r="Q45" s="80"/>
      <c r="R45" s="80"/>
      <c r="S45" s="80"/>
      <c r="T45" s="80"/>
      <c r="U45" s="80"/>
      <c r="V45" s="80"/>
      <c r="W45" s="80"/>
      <c r="X45" s="80"/>
      <c r="Y45" s="80"/>
      <c r="Z45" s="80"/>
      <c r="AA45" s="80"/>
      <c r="AB45" s="80"/>
      <c r="AC45" s="80"/>
      <c r="AD45" s="80"/>
      <c r="AE45" s="80"/>
      <c r="AF45" s="80"/>
      <c r="AG45" s="80"/>
      <c r="AH45" s="80"/>
      <c r="AI45" s="80"/>
    </row>
    <row r="46" spans="1:40" s="78" customFormat="1" ht="12" customHeight="1" x14ac:dyDescent="0.2">
      <c r="A46" s="77" t="s">
        <v>36</v>
      </c>
      <c r="B46" s="162" t="s">
        <v>33</v>
      </c>
      <c r="C46" s="163"/>
      <c r="D46" s="163"/>
      <c r="E46" s="163"/>
      <c r="F46" s="163"/>
      <c r="G46" s="163"/>
      <c r="H46" s="163"/>
      <c r="I46" s="163"/>
      <c r="J46" s="163"/>
      <c r="K46" s="163"/>
      <c r="L46" s="163"/>
      <c r="M46" s="163"/>
      <c r="N46" s="163"/>
      <c r="O46" s="163"/>
      <c r="P46" s="163"/>
      <c r="Q46" s="163"/>
      <c r="R46" s="163"/>
      <c r="S46" s="163"/>
      <c r="T46" s="163"/>
      <c r="U46" s="163"/>
      <c r="V46" s="163"/>
      <c r="W46" s="163"/>
      <c r="X46" s="163"/>
      <c r="Y46" s="163"/>
      <c r="Z46" s="163"/>
      <c r="AA46" s="163"/>
      <c r="AB46" s="163"/>
      <c r="AC46" s="163"/>
      <c r="AD46" s="163"/>
      <c r="AE46" s="163"/>
      <c r="AF46" s="163"/>
      <c r="AG46" s="163"/>
      <c r="AH46" s="163"/>
      <c r="AI46" s="163"/>
      <c r="AJ46" s="163"/>
      <c r="AK46" s="163"/>
      <c r="AL46" s="163"/>
      <c r="AM46" s="163"/>
      <c r="AN46" s="164"/>
    </row>
    <row r="47" spans="1:40" s="78" customFormat="1" ht="80.099999999999994" customHeight="1" x14ac:dyDescent="0.2">
      <c r="A47" s="79"/>
      <c r="B47" s="182"/>
      <c r="C47" s="183"/>
      <c r="D47" s="183"/>
      <c r="E47" s="183"/>
      <c r="F47" s="183"/>
      <c r="G47" s="183"/>
      <c r="H47" s="183"/>
      <c r="I47" s="183"/>
      <c r="J47" s="183"/>
      <c r="K47" s="183"/>
      <c r="L47" s="183"/>
      <c r="M47" s="183"/>
      <c r="N47" s="183"/>
      <c r="O47" s="183"/>
      <c r="P47" s="183"/>
      <c r="Q47" s="183"/>
      <c r="R47" s="183"/>
      <c r="S47" s="183"/>
      <c r="T47" s="183"/>
      <c r="U47" s="183"/>
      <c r="V47" s="183"/>
      <c r="W47" s="183"/>
      <c r="X47" s="183"/>
      <c r="Y47" s="183"/>
      <c r="Z47" s="183"/>
      <c r="AA47" s="183"/>
      <c r="AB47" s="183"/>
      <c r="AC47" s="183"/>
      <c r="AD47" s="183"/>
      <c r="AE47" s="183"/>
      <c r="AF47" s="183"/>
      <c r="AG47" s="183"/>
      <c r="AH47" s="183"/>
      <c r="AI47" s="183"/>
      <c r="AJ47" s="183"/>
      <c r="AK47" s="183"/>
      <c r="AL47" s="183"/>
      <c r="AM47" s="183"/>
      <c r="AN47" s="184"/>
    </row>
    <row r="48" spans="1:40" s="78" customFormat="1" ht="3.95" customHeight="1" x14ac:dyDescent="0.2">
      <c r="A48" s="79"/>
      <c r="B48" s="80"/>
      <c r="C48" s="80"/>
      <c r="D48" s="80"/>
      <c r="E48" s="80"/>
      <c r="F48" s="80"/>
      <c r="G48" s="80"/>
      <c r="H48" s="80"/>
      <c r="I48" s="80"/>
      <c r="J48" s="80"/>
      <c r="K48" s="80"/>
      <c r="L48" s="80"/>
      <c r="M48" s="80"/>
      <c r="N48" s="80"/>
      <c r="O48" s="80"/>
      <c r="P48" s="80"/>
      <c r="Q48" s="80"/>
      <c r="R48" s="80"/>
      <c r="S48" s="80"/>
      <c r="T48" s="80"/>
      <c r="U48" s="80"/>
      <c r="V48" s="80"/>
      <c r="W48" s="80"/>
      <c r="X48" s="80"/>
      <c r="Y48" s="80"/>
      <c r="Z48" s="80"/>
      <c r="AA48" s="80"/>
      <c r="AB48" s="80"/>
      <c r="AC48" s="80"/>
      <c r="AD48" s="80"/>
      <c r="AE48" s="80"/>
      <c r="AF48" s="80"/>
      <c r="AG48" s="80"/>
      <c r="AH48" s="80"/>
      <c r="AI48" s="80"/>
    </row>
    <row r="49" spans="1:40" s="78" customFormat="1" ht="12" customHeight="1" x14ac:dyDescent="0.2">
      <c r="A49" s="77" t="s">
        <v>37</v>
      </c>
      <c r="B49" s="162" t="s">
        <v>90</v>
      </c>
      <c r="C49" s="163"/>
      <c r="D49" s="163"/>
      <c r="E49" s="163"/>
      <c r="F49" s="163"/>
      <c r="G49" s="163"/>
      <c r="H49" s="163"/>
      <c r="I49" s="163"/>
      <c r="J49" s="163"/>
      <c r="K49" s="163"/>
      <c r="L49" s="163"/>
      <c r="M49" s="163"/>
      <c r="N49" s="163"/>
      <c r="O49" s="163"/>
      <c r="P49" s="163"/>
      <c r="Q49" s="163"/>
      <c r="R49" s="163"/>
      <c r="S49" s="163"/>
      <c r="T49" s="163"/>
      <c r="U49" s="163"/>
      <c r="V49" s="163"/>
      <c r="W49" s="163"/>
      <c r="X49" s="163"/>
      <c r="Y49" s="163"/>
      <c r="Z49" s="163"/>
      <c r="AA49" s="163"/>
      <c r="AB49" s="163"/>
      <c r="AC49" s="163"/>
      <c r="AD49" s="163"/>
      <c r="AE49" s="163"/>
      <c r="AF49" s="163"/>
      <c r="AG49" s="163"/>
      <c r="AH49" s="163"/>
      <c r="AI49" s="163"/>
      <c r="AJ49" s="163"/>
      <c r="AK49" s="163"/>
      <c r="AL49" s="163"/>
      <c r="AM49" s="163"/>
      <c r="AN49" s="164"/>
    </row>
    <row r="50" spans="1:40" s="78" customFormat="1" ht="80.099999999999994" customHeight="1" x14ac:dyDescent="0.2">
      <c r="A50" s="79"/>
      <c r="B50" s="182"/>
      <c r="C50" s="183"/>
      <c r="D50" s="183"/>
      <c r="E50" s="183"/>
      <c r="F50" s="183"/>
      <c r="G50" s="183"/>
      <c r="H50" s="183"/>
      <c r="I50" s="183"/>
      <c r="J50" s="183"/>
      <c r="K50" s="183"/>
      <c r="L50" s="183"/>
      <c r="M50" s="183"/>
      <c r="N50" s="183"/>
      <c r="O50" s="183"/>
      <c r="P50" s="183"/>
      <c r="Q50" s="183"/>
      <c r="R50" s="183"/>
      <c r="S50" s="183"/>
      <c r="T50" s="183"/>
      <c r="U50" s="183"/>
      <c r="V50" s="183"/>
      <c r="W50" s="183"/>
      <c r="X50" s="183"/>
      <c r="Y50" s="183"/>
      <c r="Z50" s="183"/>
      <c r="AA50" s="183"/>
      <c r="AB50" s="183"/>
      <c r="AC50" s="183"/>
      <c r="AD50" s="183"/>
      <c r="AE50" s="183"/>
      <c r="AF50" s="183"/>
      <c r="AG50" s="183"/>
      <c r="AH50" s="183"/>
      <c r="AI50" s="183"/>
      <c r="AJ50" s="183"/>
      <c r="AK50" s="183"/>
      <c r="AL50" s="183"/>
      <c r="AM50" s="183"/>
      <c r="AN50" s="184"/>
    </row>
    <row r="51" spans="1:40" s="78" customFormat="1" ht="3.95" customHeight="1" x14ac:dyDescent="0.2">
      <c r="A51" s="79"/>
      <c r="B51" s="80"/>
      <c r="C51" s="80"/>
      <c r="D51" s="80"/>
      <c r="E51" s="80"/>
      <c r="F51" s="80"/>
      <c r="G51" s="80"/>
      <c r="H51" s="80"/>
      <c r="I51" s="80"/>
      <c r="J51" s="80"/>
      <c r="K51" s="80"/>
      <c r="L51" s="80"/>
      <c r="M51" s="80"/>
      <c r="N51" s="80"/>
      <c r="O51" s="80"/>
      <c r="P51" s="80"/>
      <c r="Q51" s="80"/>
      <c r="R51" s="80"/>
      <c r="S51" s="80"/>
      <c r="T51" s="80"/>
      <c r="U51" s="80"/>
      <c r="V51" s="80"/>
      <c r="W51" s="80"/>
      <c r="X51" s="80"/>
      <c r="Y51" s="80"/>
      <c r="Z51" s="80"/>
      <c r="AA51" s="80"/>
      <c r="AB51" s="80"/>
      <c r="AC51" s="80"/>
      <c r="AD51" s="80"/>
      <c r="AE51" s="80"/>
      <c r="AF51" s="80"/>
      <c r="AG51" s="80"/>
      <c r="AH51" s="80"/>
      <c r="AI51" s="80"/>
    </row>
    <row r="52" spans="1:40" s="78" customFormat="1" ht="12" customHeight="1" x14ac:dyDescent="0.2">
      <c r="A52" s="77" t="s">
        <v>38</v>
      </c>
      <c r="B52" s="162" t="s">
        <v>89</v>
      </c>
      <c r="C52" s="163"/>
      <c r="D52" s="163"/>
      <c r="E52" s="163"/>
      <c r="F52" s="163"/>
      <c r="G52" s="163"/>
      <c r="H52" s="163"/>
      <c r="I52" s="163"/>
      <c r="J52" s="163"/>
      <c r="K52" s="163"/>
      <c r="L52" s="163"/>
      <c r="M52" s="163"/>
      <c r="N52" s="163"/>
      <c r="O52" s="163"/>
      <c r="P52" s="163"/>
      <c r="Q52" s="163"/>
      <c r="R52" s="163"/>
      <c r="S52" s="163"/>
      <c r="T52" s="163"/>
      <c r="U52" s="163"/>
      <c r="V52" s="163"/>
      <c r="W52" s="163"/>
      <c r="X52" s="163"/>
      <c r="Y52" s="163"/>
      <c r="Z52" s="163"/>
      <c r="AA52" s="163"/>
      <c r="AB52" s="163"/>
      <c r="AC52" s="163"/>
      <c r="AD52" s="163"/>
      <c r="AE52" s="163"/>
      <c r="AF52" s="163"/>
      <c r="AG52" s="163"/>
      <c r="AH52" s="163"/>
      <c r="AI52" s="163"/>
      <c r="AJ52" s="163"/>
      <c r="AK52" s="163"/>
      <c r="AL52" s="163"/>
      <c r="AM52" s="163"/>
      <c r="AN52" s="164"/>
    </row>
    <row r="53" spans="1:40" s="78" customFormat="1" ht="80.099999999999994" customHeight="1" x14ac:dyDescent="0.2">
      <c r="A53" s="79"/>
      <c r="B53" s="182"/>
      <c r="C53" s="183"/>
      <c r="D53" s="183"/>
      <c r="E53" s="183"/>
      <c r="F53" s="183"/>
      <c r="G53" s="183"/>
      <c r="H53" s="183"/>
      <c r="I53" s="183"/>
      <c r="J53" s="183"/>
      <c r="K53" s="183"/>
      <c r="L53" s="183"/>
      <c r="M53" s="183"/>
      <c r="N53" s="183"/>
      <c r="O53" s="183"/>
      <c r="P53" s="183"/>
      <c r="Q53" s="183"/>
      <c r="R53" s="183"/>
      <c r="S53" s="183"/>
      <c r="T53" s="183"/>
      <c r="U53" s="183"/>
      <c r="V53" s="183"/>
      <c r="W53" s="183"/>
      <c r="X53" s="183"/>
      <c r="Y53" s="183"/>
      <c r="Z53" s="183"/>
      <c r="AA53" s="183"/>
      <c r="AB53" s="183"/>
      <c r="AC53" s="183"/>
      <c r="AD53" s="183"/>
      <c r="AE53" s="183"/>
      <c r="AF53" s="183"/>
      <c r="AG53" s="183"/>
      <c r="AH53" s="183"/>
      <c r="AI53" s="183"/>
      <c r="AJ53" s="183"/>
      <c r="AK53" s="183"/>
      <c r="AL53" s="183"/>
      <c r="AM53" s="183"/>
      <c r="AN53" s="184"/>
    </row>
    <row r="54" spans="1:40" s="78" customFormat="1" ht="3.95" customHeight="1" x14ac:dyDescent="0.2">
      <c r="A54" s="79"/>
      <c r="B54" s="80"/>
      <c r="C54" s="80"/>
      <c r="D54" s="80"/>
      <c r="E54" s="80"/>
      <c r="F54" s="80"/>
      <c r="G54" s="80"/>
      <c r="H54" s="80"/>
      <c r="I54" s="80"/>
      <c r="J54" s="80"/>
      <c r="K54" s="80"/>
      <c r="L54" s="80"/>
      <c r="M54" s="80"/>
      <c r="N54" s="80"/>
      <c r="O54" s="80"/>
      <c r="P54" s="80"/>
      <c r="Q54" s="80"/>
      <c r="R54" s="80"/>
      <c r="S54" s="80"/>
      <c r="T54" s="80"/>
      <c r="U54" s="80"/>
      <c r="V54" s="80"/>
      <c r="W54" s="80"/>
      <c r="X54" s="80"/>
      <c r="Y54" s="80"/>
      <c r="Z54" s="80"/>
      <c r="AA54" s="80"/>
      <c r="AB54" s="80"/>
      <c r="AC54" s="80"/>
      <c r="AD54" s="80"/>
      <c r="AE54" s="80"/>
      <c r="AF54" s="80"/>
      <c r="AG54" s="80"/>
      <c r="AH54" s="80"/>
      <c r="AI54" s="80"/>
    </row>
    <row r="55" spans="1:40" s="78" customFormat="1" ht="12" customHeight="1" x14ac:dyDescent="0.2">
      <c r="A55" s="77" t="s">
        <v>39</v>
      </c>
      <c r="B55" s="162" t="s">
        <v>118</v>
      </c>
      <c r="C55" s="163"/>
      <c r="D55" s="163"/>
      <c r="E55" s="163"/>
      <c r="F55" s="163"/>
      <c r="G55" s="163"/>
      <c r="H55" s="163"/>
      <c r="I55" s="163"/>
      <c r="J55" s="163"/>
      <c r="K55" s="163"/>
      <c r="L55" s="163"/>
      <c r="M55" s="163"/>
      <c r="N55" s="163"/>
      <c r="O55" s="163"/>
      <c r="P55" s="163"/>
      <c r="Q55" s="163"/>
      <c r="R55" s="163"/>
      <c r="S55" s="163"/>
      <c r="T55" s="163"/>
      <c r="U55" s="163"/>
      <c r="V55" s="163"/>
      <c r="W55" s="163"/>
      <c r="X55" s="163"/>
      <c r="Y55" s="163"/>
      <c r="Z55" s="163"/>
      <c r="AA55" s="163"/>
      <c r="AB55" s="163"/>
      <c r="AC55" s="163"/>
      <c r="AD55" s="163"/>
      <c r="AE55" s="163"/>
      <c r="AF55" s="163"/>
      <c r="AG55" s="163"/>
      <c r="AH55" s="163"/>
      <c r="AI55" s="163"/>
      <c r="AJ55" s="163"/>
      <c r="AK55" s="163"/>
      <c r="AL55" s="163"/>
      <c r="AM55" s="163"/>
      <c r="AN55" s="164"/>
    </row>
    <row r="56" spans="1:40" s="78" customFormat="1" ht="80.099999999999994" customHeight="1" x14ac:dyDescent="0.2">
      <c r="A56" s="79"/>
      <c r="B56" s="182"/>
      <c r="C56" s="183"/>
      <c r="D56" s="183"/>
      <c r="E56" s="183"/>
      <c r="F56" s="183"/>
      <c r="G56" s="183"/>
      <c r="H56" s="183"/>
      <c r="I56" s="183"/>
      <c r="J56" s="183"/>
      <c r="K56" s="183"/>
      <c r="L56" s="183"/>
      <c r="M56" s="183"/>
      <c r="N56" s="183"/>
      <c r="O56" s="183"/>
      <c r="P56" s="183"/>
      <c r="Q56" s="183"/>
      <c r="R56" s="183"/>
      <c r="S56" s="183"/>
      <c r="T56" s="183"/>
      <c r="U56" s="183"/>
      <c r="V56" s="183"/>
      <c r="W56" s="183"/>
      <c r="X56" s="183"/>
      <c r="Y56" s="183"/>
      <c r="Z56" s="183"/>
      <c r="AA56" s="183"/>
      <c r="AB56" s="183"/>
      <c r="AC56" s="183"/>
      <c r="AD56" s="183"/>
      <c r="AE56" s="183"/>
      <c r="AF56" s="183"/>
      <c r="AG56" s="183"/>
      <c r="AH56" s="183"/>
      <c r="AI56" s="183"/>
      <c r="AJ56" s="183"/>
      <c r="AK56" s="183"/>
      <c r="AL56" s="183"/>
      <c r="AM56" s="183"/>
      <c r="AN56" s="184"/>
    </row>
    <row r="57" spans="1:40" s="78" customFormat="1" ht="3.95" customHeight="1" x14ac:dyDescent="0.2">
      <c r="A57" s="79"/>
      <c r="B57" s="80"/>
      <c r="C57" s="80"/>
      <c r="D57" s="80"/>
      <c r="E57" s="80"/>
      <c r="F57" s="80"/>
      <c r="G57" s="80"/>
      <c r="H57" s="80"/>
      <c r="I57" s="80"/>
      <c r="J57" s="80"/>
      <c r="K57" s="80"/>
      <c r="L57" s="80"/>
      <c r="M57" s="80"/>
      <c r="N57" s="80"/>
      <c r="O57" s="80"/>
      <c r="P57" s="80"/>
      <c r="Q57" s="80"/>
      <c r="R57" s="80"/>
      <c r="S57" s="80"/>
      <c r="T57" s="80"/>
      <c r="U57" s="80"/>
      <c r="V57" s="80"/>
      <c r="W57" s="80"/>
      <c r="X57" s="80"/>
      <c r="Y57" s="80"/>
      <c r="Z57" s="80"/>
      <c r="AA57" s="80"/>
      <c r="AB57" s="80"/>
      <c r="AC57" s="80"/>
      <c r="AD57" s="80"/>
      <c r="AE57" s="80"/>
      <c r="AF57" s="80"/>
      <c r="AG57" s="80"/>
      <c r="AH57" s="80"/>
      <c r="AI57" s="80"/>
    </row>
    <row r="58" spans="1:40" s="78" customFormat="1" ht="12" customHeight="1" x14ac:dyDescent="0.2">
      <c r="A58" s="77" t="s">
        <v>40</v>
      </c>
      <c r="B58" s="162" t="s">
        <v>91</v>
      </c>
      <c r="C58" s="163"/>
      <c r="D58" s="163"/>
      <c r="E58" s="163"/>
      <c r="F58" s="163"/>
      <c r="G58" s="163"/>
      <c r="H58" s="163"/>
      <c r="I58" s="163"/>
      <c r="J58" s="163"/>
      <c r="K58" s="163"/>
      <c r="L58" s="163"/>
      <c r="M58" s="163"/>
      <c r="N58" s="163"/>
      <c r="O58" s="163"/>
      <c r="P58" s="163"/>
      <c r="Q58" s="163"/>
      <c r="R58" s="163"/>
      <c r="S58" s="163"/>
      <c r="T58" s="163"/>
      <c r="U58" s="163"/>
      <c r="V58" s="163"/>
      <c r="W58" s="163"/>
      <c r="X58" s="163"/>
      <c r="Y58" s="163"/>
      <c r="Z58" s="163"/>
      <c r="AA58" s="163"/>
      <c r="AB58" s="163"/>
      <c r="AC58" s="163"/>
      <c r="AD58" s="163"/>
      <c r="AE58" s="163"/>
      <c r="AF58" s="163"/>
      <c r="AG58" s="163"/>
      <c r="AH58" s="163"/>
      <c r="AI58" s="163"/>
      <c r="AJ58" s="163"/>
      <c r="AK58" s="163"/>
      <c r="AL58" s="163"/>
      <c r="AM58" s="163"/>
      <c r="AN58" s="164"/>
    </row>
    <row r="59" spans="1:40" s="78" customFormat="1" ht="80.099999999999994" customHeight="1" x14ac:dyDescent="0.2">
      <c r="A59" s="79"/>
      <c r="B59" s="182"/>
      <c r="C59" s="183"/>
      <c r="D59" s="183"/>
      <c r="E59" s="183"/>
      <c r="F59" s="183"/>
      <c r="G59" s="183"/>
      <c r="H59" s="183"/>
      <c r="I59" s="183"/>
      <c r="J59" s="183"/>
      <c r="K59" s="183"/>
      <c r="L59" s="183"/>
      <c r="M59" s="183"/>
      <c r="N59" s="183"/>
      <c r="O59" s="183"/>
      <c r="P59" s="183"/>
      <c r="Q59" s="183"/>
      <c r="R59" s="183"/>
      <c r="S59" s="183"/>
      <c r="T59" s="183"/>
      <c r="U59" s="183"/>
      <c r="V59" s="183"/>
      <c r="W59" s="183"/>
      <c r="X59" s="183"/>
      <c r="Y59" s="183"/>
      <c r="Z59" s="183"/>
      <c r="AA59" s="183"/>
      <c r="AB59" s="183"/>
      <c r="AC59" s="183"/>
      <c r="AD59" s="183"/>
      <c r="AE59" s="183"/>
      <c r="AF59" s="183"/>
      <c r="AG59" s="183"/>
      <c r="AH59" s="183"/>
      <c r="AI59" s="183"/>
      <c r="AJ59" s="183"/>
      <c r="AK59" s="183"/>
      <c r="AL59" s="183"/>
      <c r="AM59" s="183"/>
      <c r="AN59" s="184"/>
    </row>
    <row r="60" spans="1:40" s="78" customFormat="1" ht="3.95" customHeight="1" x14ac:dyDescent="0.2">
      <c r="A60" s="79"/>
      <c r="B60" s="80"/>
      <c r="C60" s="80"/>
      <c r="D60" s="80"/>
      <c r="E60" s="80"/>
      <c r="F60" s="80"/>
      <c r="G60" s="80"/>
      <c r="H60" s="80"/>
      <c r="I60" s="80"/>
      <c r="J60" s="80"/>
      <c r="K60" s="80"/>
      <c r="L60" s="80"/>
      <c r="M60" s="80"/>
      <c r="N60" s="80"/>
      <c r="O60" s="80"/>
      <c r="P60" s="80"/>
      <c r="Q60" s="80"/>
      <c r="R60" s="80"/>
      <c r="S60" s="80"/>
      <c r="T60" s="80"/>
      <c r="U60" s="80"/>
      <c r="V60" s="80"/>
      <c r="W60" s="80"/>
      <c r="X60" s="80"/>
      <c r="Y60" s="80"/>
      <c r="Z60" s="80"/>
      <c r="AA60" s="80"/>
      <c r="AB60" s="80"/>
      <c r="AC60" s="80"/>
      <c r="AD60" s="80"/>
      <c r="AE60" s="80"/>
      <c r="AF60" s="80"/>
      <c r="AG60" s="80"/>
      <c r="AH60" s="80"/>
      <c r="AI60" s="80"/>
    </row>
    <row r="61" spans="1:40" s="78" customFormat="1" ht="25.5" customHeight="1" x14ac:dyDescent="0.2">
      <c r="A61" s="77" t="s">
        <v>41</v>
      </c>
      <c r="B61" s="162" t="s">
        <v>125</v>
      </c>
      <c r="C61" s="163"/>
      <c r="D61" s="163"/>
      <c r="E61" s="163"/>
      <c r="F61" s="163"/>
      <c r="G61" s="163"/>
      <c r="H61" s="163"/>
      <c r="I61" s="163"/>
      <c r="J61" s="163"/>
      <c r="K61" s="163"/>
      <c r="L61" s="163"/>
      <c r="M61" s="163"/>
      <c r="N61" s="163"/>
      <c r="O61" s="163"/>
      <c r="P61" s="163"/>
      <c r="Q61" s="163"/>
      <c r="R61" s="163"/>
      <c r="S61" s="163"/>
      <c r="T61" s="163"/>
      <c r="U61" s="163"/>
      <c r="V61" s="163"/>
      <c r="W61" s="163"/>
      <c r="X61" s="163"/>
      <c r="Y61" s="163"/>
      <c r="Z61" s="163"/>
      <c r="AA61" s="163"/>
      <c r="AB61" s="163"/>
      <c r="AC61" s="163"/>
      <c r="AD61" s="163"/>
      <c r="AE61" s="163"/>
      <c r="AF61" s="163"/>
      <c r="AG61" s="163"/>
      <c r="AH61" s="163"/>
      <c r="AI61" s="163"/>
      <c r="AJ61" s="163"/>
      <c r="AK61" s="163"/>
      <c r="AL61" s="163"/>
      <c r="AM61" s="163"/>
      <c r="AN61" s="164"/>
    </row>
    <row r="62" spans="1:40" s="78" customFormat="1" ht="80.099999999999994" customHeight="1" x14ac:dyDescent="0.2">
      <c r="A62" s="79"/>
      <c r="B62" s="182"/>
      <c r="C62" s="183"/>
      <c r="D62" s="183"/>
      <c r="E62" s="183"/>
      <c r="F62" s="183"/>
      <c r="G62" s="183"/>
      <c r="H62" s="183"/>
      <c r="I62" s="183"/>
      <c r="J62" s="183"/>
      <c r="K62" s="183"/>
      <c r="L62" s="183"/>
      <c r="M62" s="183"/>
      <c r="N62" s="183"/>
      <c r="O62" s="183"/>
      <c r="P62" s="183"/>
      <c r="Q62" s="183"/>
      <c r="R62" s="183"/>
      <c r="S62" s="183"/>
      <c r="T62" s="183"/>
      <c r="U62" s="183"/>
      <c r="V62" s="183"/>
      <c r="W62" s="183"/>
      <c r="X62" s="183"/>
      <c r="Y62" s="183"/>
      <c r="Z62" s="183"/>
      <c r="AA62" s="183"/>
      <c r="AB62" s="183"/>
      <c r="AC62" s="183"/>
      <c r="AD62" s="183"/>
      <c r="AE62" s="183"/>
      <c r="AF62" s="183"/>
      <c r="AG62" s="183"/>
      <c r="AH62" s="183"/>
      <c r="AI62" s="183"/>
      <c r="AJ62" s="183"/>
      <c r="AK62" s="183"/>
      <c r="AL62" s="183"/>
      <c r="AM62" s="183"/>
      <c r="AN62" s="184"/>
    </row>
    <row r="63" spans="1:40" s="78" customFormat="1" ht="3.95" customHeight="1" x14ac:dyDescent="0.2">
      <c r="A63" s="79"/>
      <c r="B63" s="80"/>
      <c r="C63" s="80"/>
      <c r="D63" s="80"/>
      <c r="E63" s="80"/>
      <c r="F63" s="80"/>
      <c r="G63" s="80"/>
      <c r="H63" s="80"/>
      <c r="I63" s="80"/>
      <c r="J63" s="80"/>
      <c r="K63" s="80"/>
      <c r="L63" s="80"/>
      <c r="M63" s="80"/>
      <c r="N63" s="80"/>
      <c r="O63" s="80"/>
      <c r="P63" s="80"/>
      <c r="Q63" s="80"/>
      <c r="R63" s="80"/>
      <c r="S63" s="80"/>
      <c r="T63" s="80"/>
      <c r="U63" s="80"/>
      <c r="V63" s="80"/>
      <c r="W63" s="80"/>
      <c r="X63" s="80"/>
      <c r="Y63" s="80"/>
      <c r="Z63" s="80"/>
      <c r="AA63" s="80"/>
      <c r="AB63" s="80"/>
      <c r="AC63" s="80"/>
      <c r="AD63" s="80"/>
      <c r="AE63" s="80"/>
      <c r="AF63" s="80"/>
      <c r="AG63" s="80"/>
      <c r="AH63" s="80"/>
      <c r="AI63" s="80"/>
    </row>
    <row r="64" spans="1:40" s="78" customFormat="1" ht="12" customHeight="1" x14ac:dyDescent="0.2">
      <c r="A64" s="77" t="s">
        <v>44</v>
      </c>
      <c r="B64" s="162" t="s">
        <v>42</v>
      </c>
      <c r="C64" s="163"/>
      <c r="D64" s="163"/>
      <c r="E64" s="163"/>
      <c r="F64" s="163"/>
      <c r="G64" s="163"/>
      <c r="H64" s="163"/>
      <c r="I64" s="163"/>
      <c r="J64" s="163"/>
      <c r="K64" s="163"/>
      <c r="L64" s="163"/>
      <c r="M64" s="163"/>
      <c r="N64" s="163"/>
      <c r="O64" s="163"/>
      <c r="P64" s="163"/>
      <c r="Q64" s="163"/>
      <c r="R64" s="163"/>
      <c r="S64" s="163"/>
      <c r="T64" s="163"/>
      <c r="U64" s="163"/>
      <c r="V64" s="163"/>
      <c r="W64" s="163"/>
      <c r="X64" s="163"/>
      <c r="Y64" s="163"/>
      <c r="Z64" s="163"/>
      <c r="AA64" s="163"/>
      <c r="AB64" s="163"/>
      <c r="AC64" s="163"/>
      <c r="AD64" s="163"/>
      <c r="AE64" s="163"/>
      <c r="AF64" s="163"/>
      <c r="AG64" s="163"/>
      <c r="AH64" s="163"/>
      <c r="AI64" s="163"/>
      <c r="AJ64" s="163"/>
      <c r="AK64" s="163"/>
      <c r="AL64" s="163"/>
      <c r="AM64" s="163"/>
      <c r="AN64" s="164"/>
    </row>
    <row r="65" spans="1:44" s="78" customFormat="1" ht="80.099999999999994" customHeight="1" x14ac:dyDescent="0.2">
      <c r="A65" s="79"/>
      <c r="B65" s="182"/>
      <c r="C65" s="183"/>
      <c r="D65" s="183"/>
      <c r="E65" s="183"/>
      <c r="F65" s="183"/>
      <c r="G65" s="183"/>
      <c r="H65" s="183"/>
      <c r="I65" s="183"/>
      <c r="J65" s="183"/>
      <c r="K65" s="183"/>
      <c r="L65" s="183"/>
      <c r="M65" s="183"/>
      <c r="N65" s="183"/>
      <c r="O65" s="183"/>
      <c r="P65" s="183"/>
      <c r="Q65" s="183"/>
      <c r="R65" s="183"/>
      <c r="S65" s="183"/>
      <c r="T65" s="183"/>
      <c r="U65" s="183"/>
      <c r="V65" s="183"/>
      <c r="W65" s="183"/>
      <c r="X65" s="183"/>
      <c r="Y65" s="183"/>
      <c r="Z65" s="183"/>
      <c r="AA65" s="183"/>
      <c r="AB65" s="183"/>
      <c r="AC65" s="183"/>
      <c r="AD65" s="183"/>
      <c r="AE65" s="183"/>
      <c r="AF65" s="183"/>
      <c r="AG65" s="183"/>
      <c r="AH65" s="183"/>
      <c r="AI65" s="183"/>
      <c r="AJ65" s="183"/>
      <c r="AK65" s="183"/>
      <c r="AL65" s="183"/>
      <c r="AM65" s="183"/>
      <c r="AN65" s="184"/>
    </row>
    <row r="66" spans="1:44" s="78" customFormat="1" ht="3.95" customHeight="1" x14ac:dyDescent="0.2">
      <c r="A66" s="79"/>
      <c r="B66" s="80"/>
      <c r="C66" s="80"/>
      <c r="D66" s="80"/>
      <c r="E66" s="80"/>
      <c r="F66" s="80"/>
      <c r="G66" s="80"/>
      <c r="H66" s="80"/>
      <c r="I66" s="80"/>
      <c r="J66" s="80"/>
      <c r="K66" s="80"/>
      <c r="L66" s="80"/>
      <c r="M66" s="80"/>
      <c r="N66" s="80"/>
      <c r="O66" s="80"/>
      <c r="P66" s="80"/>
      <c r="Q66" s="80"/>
      <c r="R66" s="80"/>
      <c r="S66" s="80"/>
      <c r="T66" s="80"/>
      <c r="U66" s="80"/>
      <c r="V66" s="80"/>
      <c r="W66" s="80"/>
      <c r="X66" s="80"/>
      <c r="Y66" s="80"/>
      <c r="Z66" s="80"/>
      <c r="AA66" s="80"/>
      <c r="AB66" s="80"/>
      <c r="AC66" s="80"/>
      <c r="AD66" s="80"/>
      <c r="AE66" s="80"/>
      <c r="AF66" s="80"/>
      <c r="AG66" s="80"/>
      <c r="AH66" s="80"/>
      <c r="AI66" s="80"/>
    </row>
    <row r="67" spans="1:44" s="78" customFormat="1" ht="12" customHeight="1" x14ac:dyDescent="0.2">
      <c r="A67" s="77" t="s">
        <v>92</v>
      </c>
      <c r="B67" s="162" t="s">
        <v>86</v>
      </c>
      <c r="C67" s="163"/>
      <c r="D67" s="163"/>
      <c r="E67" s="163"/>
      <c r="F67" s="163"/>
      <c r="G67" s="163"/>
      <c r="H67" s="163"/>
      <c r="I67" s="163"/>
      <c r="J67" s="163"/>
      <c r="K67" s="163"/>
      <c r="L67" s="163"/>
      <c r="M67" s="163"/>
      <c r="N67" s="163"/>
      <c r="O67" s="163"/>
      <c r="P67" s="163"/>
      <c r="Q67" s="163"/>
      <c r="R67" s="163"/>
      <c r="S67" s="163"/>
      <c r="T67" s="163"/>
      <c r="U67" s="163"/>
      <c r="V67" s="163"/>
      <c r="W67" s="163"/>
      <c r="X67" s="163"/>
      <c r="Y67" s="163"/>
      <c r="Z67" s="163"/>
      <c r="AA67" s="163"/>
      <c r="AB67" s="163"/>
      <c r="AC67" s="163"/>
      <c r="AD67" s="163"/>
      <c r="AE67" s="163"/>
      <c r="AF67" s="163"/>
      <c r="AG67" s="163"/>
      <c r="AH67" s="163"/>
      <c r="AI67" s="163"/>
      <c r="AJ67" s="163"/>
      <c r="AK67" s="163"/>
      <c r="AL67" s="163"/>
      <c r="AM67" s="163"/>
      <c r="AN67" s="164"/>
    </row>
    <row r="68" spans="1:44" s="78" customFormat="1" ht="80.099999999999994" customHeight="1" x14ac:dyDescent="0.2">
      <c r="A68" s="79"/>
      <c r="B68" s="182"/>
      <c r="C68" s="183"/>
      <c r="D68" s="183"/>
      <c r="E68" s="183"/>
      <c r="F68" s="183"/>
      <c r="G68" s="183"/>
      <c r="H68" s="183"/>
      <c r="I68" s="183"/>
      <c r="J68" s="183"/>
      <c r="K68" s="183"/>
      <c r="L68" s="183"/>
      <c r="M68" s="183"/>
      <c r="N68" s="183"/>
      <c r="O68" s="183"/>
      <c r="P68" s="183"/>
      <c r="Q68" s="183"/>
      <c r="R68" s="183"/>
      <c r="S68" s="183"/>
      <c r="T68" s="183"/>
      <c r="U68" s="183"/>
      <c r="V68" s="183"/>
      <c r="W68" s="183"/>
      <c r="X68" s="183"/>
      <c r="Y68" s="183"/>
      <c r="Z68" s="183"/>
      <c r="AA68" s="183"/>
      <c r="AB68" s="183"/>
      <c r="AC68" s="183"/>
      <c r="AD68" s="183"/>
      <c r="AE68" s="183"/>
      <c r="AF68" s="183"/>
      <c r="AG68" s="183"/>
      <c r="AH68" s="183"/>
      <c r="AI68" s="183"/>
      <c r="AJ68" s="183"/>
      <c r="AK68" s="183"/>
      <c r="AL68" s="183"/>
      <c r="AM68" s="183"/>
      <c r="AN68" s="184"/>
    </row>
    <row r="69" spans="1:44" s="78" customFormat="1" ht="3.95" customHeight="1" x14ac:dyDescent="0.2">
      <c r="A69" s="79"/>
      <c r="B69" s="80"/>
      <c r="C69" s="80"/>
      <c r="D69" s="80"/>
      <c r="E69" s="80"/>
      <c r="F69" s="80"/>
      <c r="G69" s="80"/>
      <c r="H69" s="80"/>
      <c r="I69" s="80"/>
      <c r="J69" s="80"/>
      <c r="K69" s="80"/>
      <c r="L69" s="80"/>
      <c r="M69" s="80"/>
      <c r="N69" s="80"/>
      <c r="O69" s="80"/>
      <c r="P69" s="80"/>
      <c r="Q69" s="80"/>
      <c r="R69" s="80"/>
      <c r="S69" s="80"/>
      <c r="T69" s="80"/>
      <c r="U69" s="80"/>
      <c r="V69" s="80"/>
      <c r="W69" s="80"/>
      <c r="X69" s="80"/>
      <c r="Y69" s="80"/>
      <c r="Z69" s="80"/>
      <c r="AA69" s="80"/>
      <c r="AB69" s="80"/>
      <c r="AC69" s="80"/>
      <c r="AD69" s="80"/>
      <c r="AE69" s="80"/>
      <c r="AF69" s="80"/>
      <c r="AG69" s="80"/>
      <c r="AH69" s="80"/>
      <c r="AI69" s="80"/>
    </row>
    <row r="70" spans="1:44" s="78" customFormat="1" ht="12" customHeight="1" x14ac:dyDescent="0.2">
      <c r="A70" s="77" t="s">
        <v>192</v>
      </c>
      <c r="B70" s="162" t="s">
        <v>43</v>
      </c>
      <c r="C70" s="163"/>
      <c r="D70" s="163"/>
      <c r="E70" s="163"/>
      <c r="F70" s="163"/>
      <c r="G70" s="163"/>
      <c r="H70" s="163"/>
      <c r="I70" s="163"/>
      <c r="J70" s="163"/>
      <c r="K70" s="163"/>
      <c r="L70" s="163"/>
      <c r="M70" s="163"/>
      <c r="N70" s="163"/>
      <c r="O70" s="163"/>
      <c r="P70" s="163"/>
      <c r="Q70" s="163"/>
      <c r="R70" s="163"/>
      <c r="S70" s="163"/>
      <c r="T70" s="163"/>
      <c r="U70" s="163"/>
      <c r="V70" s="163"/>
      <c r="W70" s="163"/>
      <c r="X70" s="163"/>
      <c r="Y70" s="163"/>
      <c r="Z70" s="163"/>
      <c r="AA70" s="163"/>
      <c r="AB70" s="163"/>
      <c r="AC70" s="163"/>
      <c r="AD70" s="163"/>
      <c r="AE70" s="163"/>
      <c r="AF70" s="163"/>
      <c r="AG70" s="163"/>
      <c r="AH70" s="163"/>
      <c r="AI70" s="163"/>
      <c r="AJ70" s="163"/>
      <c r="AK70" s="163"/>
      <c r="AL70" s="163"/>
      <c r="AM70" s="163"/>
      <c r="AN70" s="164"/>
    </row>
    <row r="71" spans="1:44" s="78" customFormat="1" ht="80.099999999999994" customHeight="1" x14ac:dyDescent="0.2">
      <c r="A71" s="79"/>
      <c r="B71" s="182"/>
      <c r="C71" s="183"/>
      <c r="D71" s="183"/>
      <c r="E71" s="183"/>
      <c r="F71" s="183"/>
      <c r="G71" s="183"/>
      <c r="H71" s="183"/>
      <c r="I71" s="183"/>
      <c r="J71" s="183"/>
      <c r="K71" s="183"/>
      <c r="L71" s="183"/>
      <c r="M71" s="183"/>
      <c r="N71" s="183"/>
      <c r="O71" s="183"/>
      <c r="P71" s="183"/>
      <c r="Q71" s="183"/>
      <c r="R71" s="183"/>
      <c r="S71" s="183"/>
      <c r="T71" s="183"/>
      <c r="U71" s="183"/>
      <c r="V71" s="183"/>
      <c r="W71" s="183"/>
      <c r="X71" s="183"/>
      <c r="Y71" s="183"/>
      <c r="Z71" s="183"/>
      <c r="AA71" s="183"/>
      <c r="AB71" s="183"/>
      <c r="AC71" s="183"/>
      <c r="AD71" s="183"/>
      <c r="AE71" s="183"/>
      <c r="AF71" s="183"/>
      <c r="AG71" s="183"/>
      <c r="AH71" s="183"/>
      <c r="AI71" s="183"/>
      <c r="AJ71" s="183"/>
      <c r="AK71" s="183"/>
      <c r="AL71" s="183"/>
      <c r="AM71" s="183"/>
      <c r="AN71" s="184"/>
    </row>
    <row r="72" spans="1:44" s="78" customFormat="1" ht="3.95" customHeight="1" x14ac:dyDescent="0.2">
      <c r="A72" s="79"/>
      <c r="B72" s="80"/>
      <c r="C72" s="80"/>
      <c r="D72" s="80"/>
      <c r="E72" s="80"/>
      <c r="F72" s="80"/>
      <c r="G72" s="80"/>
      <c r="H72" s="80"/>
      <c r="I72" s="80"/>
      <c r="J72" s="80"/>
      <c r="K72" s="80"/>
      <c r="L72" s="80"/>
      <c r="M72" s="80"/>
      <c r="N72" s="80"/>
      <c r="O72" s="80"/>
      <c r="P72" s="80"/>
      <c r="Q72" s="80"/>
      <c r="R72" s="80"/>
      <c r="S72" s="80"/>
      <c r="T72" s="80"/>
      <c r="U72" s="80"/>
      <c r="V72" s="80"/>
      <c r="W72" s="80"/>
      <c r="X72" s="80"/>
      <c r="Y72" s="80"/>
      <c r="Z72" s="80"/>
      <c r="AA72" s="80"/>
      <c r="AB72" s="80"/>
      <c r="AC72" s="80"/>
      <c r="AD72" s="80"/>
      <c r="AE72" s="80"/>
      <c r="AF72" s="80"/>
      <c r="AG72" s="80"/>
      <c r="AH72" s="80"/>
      <c r="AI72" s="80"/>
    </row>
    <row r="73" spans="1:44" s="78" customFormat="1" ht="12" customHeight="1" x14ac:dyDescent="0.2">
      <c r="A73" s="77" t="s">
        <v>193</v>
      </c>
      <c r="B73" s="162" t="s">
        <v>45</v>
      </c>
      <c r="C73" s="163"/>
      <c r="D73" s="163"/>
      <c r="E73" s="163"/>
      <c r="F73" s="163"/>
      <c r="G73" s="163"/>
      <c r="H73" s="163"/>
      <c r="I73" s="163"/>
      <c r="J73" s="163"/>
      <c r="K73" s="163"/>
      <c r="L73" s="163"/>
      <c r="M73" s="163"/>
      <c r="N73" s="163"/>
      <c r="O73" s="163"/>
      <c r="P73" s="163"/>
      <c r="Q73" s="163"/>
      <c r="R73" s="163"/>
      <c r="S73" s="163"/>
      <c r="T73" s="163"/>
      <c r="U73" s="163"/>
      <c r="V73" s="163"/>
      <c r="W73" s="163"/>
      <c r="X73" s="163"/>
      <c r="Y73" s="163"/>
      <c r="Z73" s="163"/>
      <c r="AA73" s="163"/>
      <c r="AB73" s="163"/>
      <c r="AC73" s="163"/>
      <c r="AD73" s="163"/>
      <c r="AE73" s="163"/>
      <c r="AF73" s="163"/>
      <c r="AG73" s="163"/>
      <c r="AH73" s="163"/>
      <c r="AI73" s="163"/>
      <c r="AJ73" s="163"/>
      <c r="AK73" s="163"/>
      <c r="AL73" s="163"/>
      <c r="AM73" s="163"/>
      <c r="AN73" s="164"/>
    </row>
    <row r="74" spans="1:44" s="78" customFormat="1" ht="80.099999999999994" customHeight="1" x14ac:dyDescent="0.2">
      <c r="A74" s="79"/>
      <c r="B74" s="182"/>
      <c r="C74" s="183"/>
      <c r="D74" s="183"/>
      <c r="E74" s="183"/>
      <c r="F74" s="183"/>
      <c r="G74" s="183"/>
      <c r="H74" s="183"/>
      <c r="I74" s="183"/>
      <c r="J74" s="183"/>
      <c r="K74" s="183"/>
      <c r="L74" s="183"/>
      <c r="M74" s="183"/>
      <c r="N74" s="183"/>
      <c r="O74" s="183"/>
      <c r="P74" s="183"/>
      <c r="Q74" s="183"/>
      <c r="R74" s="183"/>
      <c r="S74" s="183"/>
      <c r="T74" s="183"/>
      <c r="U74" s="183"/>
      <c r="V74" s="183"/>
      <c r="W74" s="183"/>
      <c r="X74" s="183"/>
      <c r="Y74" s="183"/>
      <c r="Z74" s="183"/>
      <c r="AA74" s="183"/>
      <c r="AB74" s="183"/>
      <c r="AC74" s="183"/>
      <c r="AD74" s="183"/>
      <c r="AE74" s="183"/>
      <c r="AF74" s="183"/>
      <c r="AG74" s="183"/>
      <c r="AH74" s="183"/>
      <c r="AI74" s="183"/>
      <c r="AJ74" s="183"/>
      <c r="AK74" s="183"/>
      <c r="AL74" s="183"/>
      <c r="AM74" s="183"/>
      <c r="AN74" s="184"/>
    </row>
    <row r="75" spans="1:44" s="78" customFormat="1" ht="3.95" customHeight="1" x14ac:dyDescent="0.2">
      <c r="A75" s="79"/>
      <c r="B75" s="80"/>
      <c r="C75" s="80"/>
      <c r="D75" s="80"/>
      <c r="E75" s="80"/>
      <c r="F75" s="80"/>
      <c r="G75" s="80"/>
      <c r="H75" s="80"/>
      <c r="I75" s="80"/>
      <c r="J75" s="80"/>
      <c r="K75" s="80"/>
      <c r="L75" s="80"/>
      <c r="M75" s="80"/>
      <c r="N75" s="80"/>
      <c r="O75" s="80"/>
      <c r="P75" s="80"/>
      <c r="Q75" s="80"/>
      <c r="R75" s="80"/>
      <c r="S75" s="80"/>
      <c r="T75" s="80"/>
      <c r="U75" s="80"/>
      <c r="V75" s="80"/>
      <c r="W75" s="80"/>
      <c r="X75" s="80"/>
      <c r="Y75" s="80"/>
      <c r="Z75" s="80"/>
      <c r="AA75" s="80"/>
      <c r="AB75" s="80"/>
      <c r="AC75" s="80"/>
      <c r="AD75" s="80"/>
      <c r="AE75" s="80"/>
      <c r="AF75" s="80"/>
      <c r="AG75" s="80"/>
      <c r="AH75" s="80"/>
      <c r="AI75" s="80"/>
    </row>
    <row r="76" spans="1:44" s="78" customFormat="1" ht="12" customHeight="1" x14ac:dyDescent="0.2">
      <c r="A76" s="77" t="s">
        <v>194</v>
      </c>
      <c r="B76" s="162" t="s">
        <v>93</v>
      </c>
      <c r="C76" s="163"/>
      <c r="D76" s="163"/>
      <c r="E76" s="163"/>
      <c r="F76" s="163"/>
      <c r="G76" s="163"/>
      <c r="H76" s="163"/>
      <c r="I76" s="163"/>
      <c r="J76" s="163"/>
      <c r="K76" s="163"/>
      <c r="L76" s="163"/>
      <c r="M76" s="163"/>
      <c r="N76" s="163"/>
      <c r="O76" s="163"/>
      <c r="P76" s="163"/>
      <c r="Q76" s="163"/>
      <c r="R76" s="163"/>
      <c r="S76" s="163"/>
      <c r="T76" s="163"/>
      <c r="U76" s="163"/>
      <c r="V76" s="163"/>
      <c r="W76" s="163"/>
      <c r="X76" s="163"/>
      <c r="Y76" s="163"/>
      <c r="Z76" s="163"/>
      <c r="AA76" s="163"/>
      <c r="AB76" s="163"/>
      <c r="AC76" s="163"/>
      <c r="AD76" s="163"/>
      <c r="AE76" s="163"/>
      <c r="AF76" s="163"/>
      <c r="AG76" s="163"/>
      <c r="AH76" s="163"/>
      <c r="AI76" s="163"/>
      <c r="AJ76" s="163"/>
      <c r="AK76" s="163"/>
      <c r="AL76" s="163"/>
      <c r="AM76" s="163"/>
      <c r="AN76" s="164"/>
    </row>
    <row r="77" spans="1:44" s="78" customFormat="1" ht="80.099999999999994" customHeight="1" x14ac:dyDescent="0.2">
      <c r="A77" s="79"/>
      <c r="B77" s="182"/>
      <c r="C77" s="183"/>
      <c r="D77" s="183"/>
      <c r="E77" s="183"/>
      <c r="F77" s="183"/>
      <c r="G77" s="183"/>
      <c r="H77" s="183"/>
      <c r="I77" s="183"/>
      <c r="J77" s="183"/>
      <c r="K77" s="183"/>
      <c r="L77" s="183"/>
      <c r="M77" s="183"/>
      <c r="N77" s="183"/>
      <c r="O77" s="183"/>
      <c r="P77" s="183"/>
      <c r="Q77" s="183"/>
      <c r="R77" s="183"/>
      <c r="S77" s="183"/>
      <c r="T77" s="183"/>
      <c r="U77" s="183"/>
      <c r="V77" s="183"/>
      <c r="W77" s="183"/>
      <c r="X77" s="183"/>
      <c r="Y77" s="183"/>
      <c r="Z77" s="183"/>
      <c r="AA77" s="183"/>
      <c r="AB77" s="183"/>
      <c r="AC77" s="183"/>
      <c r="AD77" s="183"/>
      <c r="AE77" s="183"/>
      <c r="AF77" s="183"/>
      <c r="AG77" s="183"/>
      <c r="AH77" s="183"/>
      <c r="AI77" s="183"/>
      <c r="AJ77" s="183"/>
      <c r="AK77" s="183"/>
      <c r="AL77" s="183"/>
      <c r="AM77" s="183"/>
      <c r="AN77" s="184"/>
    </row>
    <row r="78" spans="1:44" s="78" customFormat="1" ht="12" x14ac:dyDescent="0.2">
      <c r="A78" s="79"/>
      <c r="B78" s="80"/>
      <c r="C78" s="80"/>
      <c r="D78" s="80"/>
      <c r="E78" s="80"/>
      <c r="F78" s="80"/>
      <c r="G78" s="80"/>
      <c r="H78" s="80"/>
      <c r="I78" s="80"/>
      <c r="J78" s="80"/>
      <c r="K78" s="80"/>
      <c r="L78" s="80"/>
      <c r="M78" s="80"/>
      <c r="N78" s="80"/>
      <c r="O78" s="80"/>
      <c r="P78" s="80"/>
      <c r="Q78" s="80"/>
      <c r="R78" s="80"/>
      <c r="S78" s="80"/>
      <c r="T78" s="80"/>
      <c r="U78" s="80"/>
      <c r="V78" s="80"/>
      <c r="W78" s="80"/>
      <c r="X78" s="80"/>
      <c r="Y78" s="80"/>
      <c r="Z78" s="80"/>
      <c r="AA78" s="80"/>
      <c r="AB78" s="80"/>
      <c r="AC78" s="80"/>
      <c r="AD78" s="80"/>
      <c r="AE78" s="80"/>
      <c r="AF78" s="80"/>
      <c r="AG78" s="80"/>
      <c r="AH78" s="80"/>
      <c r="AI78" s="80"/>
    </row>
    <row r="79" spans="1:44" ht="27" customHeight="1" x14ac:dyDescent="0.2">
      <c r="A79" s="203" t="s">
        <v>181</v>
      </c>
      <c r="B79" s="203"/>
      <c r="C79" s="203"/>
      <c r="D79" s="203"/>
      <c r="E79" s="203"/>
      <c r="F79" s="203"/>
      <c r="G79" s="203"/>
      <c r="H79" s="203"/>
      <c r="I79" s="203"/>
      <c r="J79" s="203"/>
      <c r="K79" s="203"/>
      <c r="L79" s="203"/>
      <c r="M79" s="203"/>
      <c r="N79" s="203"/>
      <c r="O79" s="203"/>
      <c r="P79" s="203"/>
      <c r="Q79" s="203"/>
      <c r="R79" s="203"/>
      <c r="S79" s="203"/>
      <c r="T79" s="203"/>
      <c r="U79" s="203"/>
      <c r="V79" s="203"/>
      <c r="W79" s="203"/>
      <c r="X79" s="203"/>
      <c r="Y79" s="203"/>
      <c r="Z79" s="203"/>
      <c r="AA79" s="203"/>
      <c r="AB79" s="203"/>
      <c r="AC79" s="203"/>
      <c r="AD79" s="203"/>
      <c r="AE79" s="203"/>
      <c r="AF79" s="203"/>
      <c r="AG79" s="203"/>
      <c r="AH79" s="203"/>
      <c r="AI79" s="203"/>
      <c r="AJ79" s="203"/>
      <c r="AK79" s="84"/>
      <c r="AL79" s="84"/>
      <c r="AM79" s="84"/>
      <c r="AN79" s="84"/>
      <c r="AO79" s="84"/>
      <c r="AP79" s="84"/>
      <c r="AQ79" s="5"/>
      <c r="AR79" s="5"/>
    </row>
    <row r="80" spans="1:44" ht="12" x14ac:dyDescent="0.2">
      <c r="A80" s="19"/>
      <c r="B80" s="19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  <c r="AA80" s="19"/>
      <c r="AB80" s="19"/>
      <c r="AC80" s="19"/>
      <c r="AD80" s="19"/>
    </row>
    <row r="81" spans="1:66" ht="13.5" customHeight="1" x14ac:dyDescent="0.2">
      <c r="A81" s="14" t="s">
        <v>78</v>
      </c>
    </row>
    <row r="82" spans="1:66" ht="12" x14ac:dyDescent="0.2"/>
    <row r="83" spans="1:66" ht="13.5" customHeight="1" x14ac:dyDescent="0.2">
      <c r="A83" s="45" t="s">
        <v>203</v>
      </c>
    </row>
    <row r="84" spans="1:66" ht="13.5" customHeight="1" x14ac:dyDescent="0.2">
      <c r="A84" s="292" t="s">
        <v>63</v>
      </c>
      <c r="B84" s="293"/>
      <c r="C84" s="293"/>
      <c r="D84" s="293"/>
      <c r="E84" s="293"/>
      <c r="F84" s="293"/>
      <c r="G84" s="293"/>
      <c r="H84" s="293"/>
      <c r="I84" s="293"/>
      <c r="J84" s="294"/>
      <c r="K84" s="292" t="s">
        <v>83</v>
      </c>
      <c r="L84" s="293"/>
      <c r="M84" s="293"/>
      <c r="N84" s="293"/>
      <c r="O84" s="293"/>
      <c r="P84" s="293"/>
      <c r="Q84" s="294"/>
      <c r="R84" s="292" t="s">
        <v>185</v>
      </c>
      <c r="S84" s="293"/>
      <c r="T84" s="293"/>
      <c r="U84" s="294"/>
      <c r="V84" s="303" t="s">
        <v>108</v>
      </c>
      <c r="W84" s="305" t="s">
        <v>106</v>
      </c>
      <c r="X84" s="306"/>
      <c r="Y84" s="292" t="s">
        <v>107</v>
      </c>
      <c r="Z84" s="293"/>
      <c r="AA84" s="293"/>
      <c r="AB84" s="294"/>
      <c r="AC84" s="247" t="s">
        <v>114</v>
      </c>
      <c r="AD84" s="248"/>
      <c r="AE84" s="248"/>
      <c r="AF84" s="248"/>
      <c r="AG84" s="248"/>
      <c r="AH84" s="248"/>
      <c r="AI84" s="248"/>
      <c r="AJ84" s="248"/>
      <c r="AK84" s="248"/>
      <c r="AL84" s="248"/>
      <c r="AM84" s="248"/>
      <c r="AN84" s="249"/>
    </row>
    <row r="85" spans="1:66" ht="27" customHeight="1" x14ac:dyDescent="0.2">
      <c r="A85" s="295"/>
      <c r="B85" s="296"/>
      <c r="C85" s="296"/>
      <c r="D85" s="296"/>
      <c r="E85" s="296"/>
      <c r="F85" s="296"/>
      <c r="G85" s="296"/>
      <c r="H85" s="296"/>
      <c r="I85" s="296"/>
      <c r="J85" s="297"/>
      <c r="K85" s="295"/>
      <c r="L85" s="296"/>
      <c r="M85" s="296"/>
      <c r="N85" s="296"/>
      <c r="O85" s="296"/>
      <c r="P85" s="296"/>
      <c r="Q85" s="297"/>
      <c r="R85" s="295"/>
      <c r="S85" s="296"/>
      <c r="T85" s="296"/>
      <c r="U85" s="297"/>
      <c r="V85" s="304"/>
      <c r="W85" s="307"/>
      <c r="X85" s="308"/>
      <c r="Y85" s="295"/>
      <c r="Z85" s="296"/>
      <c r="AA85" s="296"/>
      <c r="AB85" s="297"/>
      <c r="AC85" s="190" t="s">
        <v>227</v>
      </c>
      <c r="AD85" s="190"/>
      <c r="AE85" s="190"/>
      <c r="AF85" s="190"/>
      <c r="AG85" s="190" t="s">
        <v>163</v>
      </c>
      <c r="AH85" s="190"/>
      <c r="AI85" s="190"/>
      <c r="AJ85" s="190"/>
      <c r="AK85" s="190" t="s">
        <v>77</v>
      </c>
      <c r="AL85" s="190"/>
      <c r="AM85" s="190"/>
      <c r="AN85" s="190"/>
      <c r="AR85" s="2" t="s">
        <v>71</v>
      </c>
      <c r="AS85" s="2" t="s">
        <v>75</v>
      </c>
      <c r="AT85" s="2" t="s">
        <v>72</v>
      </c>
      <c r="AU85" s="2" t="s">
        <v>74</v>
      </c>
      <c r="AV85" s="2" t="s">
        <v>111</v>
      </c>
      <c r="AW85" s="2" t="s">
        <v>110</v>
      </c>
      <c r="AX85" s="2" t="s">
        <v>174</v>
      </c>
      <c r="AY85" s="2" t="s">
        <v>112</v>
      </c>
    </row>
    <row r="86" spans="1:66" ht="12" x14ac:dyDescent="0.2">
      <c r="A86" s="186"/>
      <c r="B86" s="186"/>
      <c r="C86" s="186"/>
      <c r="D86" s="186"/>
      <c r="E86" s="186"/>
      <c r="F86" s="186"/>
      <c r="G86" s="186"/>
      <c r="H86" s="186"/>
      <c r="I86" s="186"/>
      <c r="J86" s="186"/>
      <c r="K86" s="186"/>
      <c r="L86" s="186"/>
      <c r="M86" s="186"/>
      <c r="N86" s="186"/>
      <c r="O86" s="186"/>
      <c r="P86" s="186"/>
      <c r="Q86" s="186"/>
      <c r="R86" s="195"/>
      <c r="S86" s="196"/>
      <c r="T86" s="196"/>
      <c r="U86" s="197"/>
      <c r="V86" s="72"/>
      <c r="W86" s="272"/>
      <c r="X86" s="273"/>
      <c r="Y86" s="244" t="str">
        <f t="shared" ref="Y86" si="0">IF(R86="","",IF(W86="",R86,CEILING(R86*W86,1)))</f>
        <v/>
      </c>
      <c r="Z86" s="245"/>
      <c r="AA86" s="245"/>
      <c r="AB86" s="246"/>
      <c r="AC86" s="195"/>
      <c r="AD86" s="196"/>
      <c r="AE86" s="196"/>
      <c r="AF86" s="197"/>
      <c r="AG86" s="288"/>
      <c r="AH86" s="288"/>
      <c r="AI86" s="288"/>
      <c r="AJ86" s="288"/>
      <c r="AK86" s="198" t="str">
        <f t="shared" ref="AK86" si="1">IF(Y86="","",Y86-AC86-AG86)</f>
        <v/>
      </c>
      <c r="AL86" s="198"/>
      <c r="AM86" s="198"/>
      <c r="AN86" s="198"/>
      <c r="AO86" s="68" t="str">
        <f>IF(AS86=1,_vst!$C$2,IF(AT86=1,_vst!$C$3,IF(AW86=1,_vst!$C$4,"")))</f>
        <v/>
      </c>
      <c r="AQ86" s="20"/>
      <c r="AR86" s="21">
        <f>IF(OR(K86=_vst!$B$3,K86=_vst!$B$9,K86=_vst!$B$10,K86=_vst!$B$11,K86=_vst!$B$12),1,0)</f>
        <v>0</v>
      </c>
      <c r="AS86" s="21">
        <f t="shared" ref="AS86:AS114" si="2">IF(AC86&gt;0,IF(AR86=1,1,0),0)</f>
        <v>0</v>
      </c>
      <c r="AT86" s="21">
        <f>IF(AC86+AG86&gt;Y86,1,0)</f>
        <v>0</v>
      </c>
      <c r="AU86" s="21">
        <f>IF(AC86&gt;0,IF(AG86&gt;0,1,0),0)</f>
        <v>0</v>
      </c>
      <c r="AV86" s="73">
        <f t="shared" ref="AV86:AV114" si="3">IF(OR(V86&lt;&gt;"",W86&lt;&gt;""),1,0)</f>
        <v>0</v>
      </c>
      <c r="AW86" s="73">
        <f>IF(OR(AND(V86="",W86&lt;&gt;""),AND(V86&lt;&gt;"",W86="")),1,0)</f>
        <v>0</v>
      </c>
      <c r="AX86" s="73">
        <v>0</v>
      </c>
      <c r="AY86" s="22">
        <f>IF(SUM(AS86:AT114,AR115,AW86:AW114,AX86:AX88,AV116)=0,0,1)</f>
        <v>0</v>
      </c>
      <c r="AZ86" s="57"/>
      <c r="BE86" s="48"/>
      <c r="BF86" s="48"/>
      <c r="BG86" s="48"/>
      <c r="BH86" s="48"/>
      <c r="BI86" s="49"/>
      <c r="BJ86" s="49"/>
      <c r="BK86" s="49"/>
      <c r="BL86" s="49"/>
      <c r="BM86" s="49"/>
      <c r="BN86" s="49"/>
    </row>
    <row r="87" spans="1:66" ht="13.5" customHeight="1" x14ac:dyDescent="0.2">
      <c r="A87" s="186"/>
      <c r="B87" s="186"/>
      <c r="C87" s="186"/>
      <c r="D87" s="186"/>
      <c r="E87" s="186"/>
      <c r="F87" s="186"/>
      <c r="G87" s="186"/>
      <c r="H87" s="186"/>
      <c r="I87" s="186"/>
      <c r="J87" s="186"/>
      <c r="K87" s="186"/>
      <c r="L87" s="186"/>
      <c r="M87" s="186"/>
      <c r="N87" s="186"/>
      <c r="O87" s="186"/>
      <c r="P87" s="186"/>
      <c r="Q87" s="186"/>
      <c r="R87" s="195"/>
      <c r="S87" s="196"/>
      <c r="T87" s="196"/>
      <c r="U87" s="197"/>
      <c r="V87" s="126"/>
      <c r="W87" s="272"/>
      <c r="X87" s="273"/>
      <c r="Y87" s="244" t="str">
        <f t="shared" ref="Y87:Y114" si="4">IF(R87="","",IF(W87="",R87,CEILING(R87*W87,1)))</f>
        <v/>
      </c>
      <c r="Z87" s="245"/>
      <c r="AA87" s="245"/>
      <c r="AB87" s="246"/>
      <c r="AC87" s="195"/>
      <c r="AD87" s="196"/>
      <c r="AE87" s="196"/>
      <c r="AF87" s="197"/>
      <c r="AG87" s="288"/>
      <c r="AH87" s="288"/>
      <c r="AI87" s="288"/>
      <c r="AJ87" s="288"/>
      <c r="AK87" s="198" t="str">
        <f t="shared" ref="AK87:AK95" si="5">IF(Y87="","",Y87-AC87-AG87)</f>
        <v/>
      </c>
      <c r="AL87" s="198"/>
      <c r="AM87" s="198"/>
      <c r="AN87" s="198"/>
      <c r="AO87" s="68" t="str">
        <f>IF(AS87=1,_vst!$C$2,IF(AT87=1,_vst!$C$3,IF(AW87=1,_vst!$C$4,"")))</f>
        <v/>
      </c>
      <c r="AQ87" s="20"/>
      <c r="AR87" s="21">
        <f>IF(OR(K87=_vst!$B$3,K87=_vst!$B$9,K87=_vst!$B$10,K87=_vst!$B$11,K87=_vst!$B$12),1,0)</f>
        <v>0</v>
      </c>
      <c r="AS87" s="21">
        <f t="shared" si="2"/>
        <v>0</v>
      </c>
      <c r="AT87" s="21">
        <f t="shared" ref="AT87:AT95" si="6">IF(AC87+AG87&gt;Y87,1,0)</f>
        <v>0</v>
      </c>
      <c r="AU87" s="21">
        <f t="shared" ref="AU87:AU95" si="7">IF(AC87&gt;0,IF(AG87&gt;0,1,0),0)</f>
        <v>0</v>
      </c>
      <c r="AV87" s="73">
        <f t="shared" si="3"/>
        <v>0</v>
      </c>
      <c r="AW87" s="73">
        <f t="shared" ref="AW87:AW114" si="8">IF(OR(AND(V87="",W87&lt;&gt;""),AND(V87&lt;&gt;"",W87="")),1,0)</f>
        <v>0</v>
      </c>
      <c r="AX87" s="21">
        <v>0</v>
      </c>
      <c r="AY87" s="5"/>
      <c r="AZ87" s="58"/>
      <c r="BE87" s="49"/>
      <c r="BF87" s="49"/>
      <c r="BG87" s="49"/>
      <c r="BH87" s="49"/>
      <c r="BI87" s="49"/>
      <c r="BJ87" s="49"/>
      <c r="BK87" s="49"/>
      <c r="BL87" s="49"/>
      <c r="BM87" s="49"/>
      <c r="BN87" s="49"/>
    </row>
    <row r="88" spans="1:66" ht="13.5" customHeight="1" x14ac:dyDescent="0.2">
      <c r="A88" s="186"/>
      <c r="B88" s="186"/>
      <c r="C88" s="186"/>
      <c r="D88" s="186"/>
      <c r="E88" s="186"/>
      <c r="F88" s="186"/>
      <c r="G88" s="186"/>
      <c r="H88" s="186"/>
      <c r="I88" s="186"/>
      <c r="J88" s="186"/>
      <c r="K88" s="186"/>
      <c r="L88" s="186"/>
      <c r="M88" s="186"/>
      <c r="N88" s="186"/>
      <c r="O88" s="186"/>
      <c r="P88" s="186"/>
      <c r="Q88" s="186"/>
      <c r="R88" s="195"/>
      <c r="S88" s="196"/>
      <c r="T88" s="196"/>
      <c r="U88" s="197"/>
      <c r="V88" s="114"/>
      <c r="W88" s="272"/>
      <c r="X88" s="273"/>
      <c r="Y88" s="244" t="str">
        <f t="shared" si="4"/>
        <v/>
      </c>
      <c r="Z88" s="245"/>
      <c r="AA88" s="245"/>
      <c r="AB88" s="246"/>
      <c r="AC88" s="195"/>
      <c r="AD88" s="196"/>
      <c r="AE88" s="196"/>
      <c r="AF88" s="197"/>
      <c r="AG88" s="195"/>
      <c r="AH88" s="196"/>
      <c r="AI88" s="196"/>
      <c r="AJ88" s="197"/>
      <c r="AK88" s="198" t="str">
        <f t="shared" si="5"/>
        <v/>
      </c>
      <c r="AL88" s="198"/>
      <c r="AM88" s="198"/>
      <c r="AN88" s="198"/>
      <c r="AO88" s="68" t="str">
        <f>IF(AS88=1,_vst!$C$2,IF(AT88=1,_vst!$C$3,IF(AW88=1,_vst!$C$4,"")))</f>
        <v/>
      </c>
      <c r="AQ88" s="20"/>
      <c r="AR88" s="21">
        <f>IF(OR(K88=_vst!$B$3,K88=_vst!$B$9,K88=_vst!$B$10,K88=_vst!$B$11,K88=_vst!$B$12),1,0)</f>
        <v>0</v>
      </c>
      <c r="AS88" s="21">
        <f t="shared" si="2"/>
        <v>0</v>
      </c>
      <c r="AT88" s="21">
        <f t="shared" si="6"/>
        <v>0</v>
      </c>
      <c r="AU88" s="21">
        <f t="shared" si="7"/>
        <v>0</v>
      </c>
      <c r="AV88" s="73">
        <f t="shared" si="3"/>
        <v>0</v>
      </c>
      <c r="AW88" s="73">
        <f t="shared" si="8"/>
        <v>0</v>
      </c>
      <c r="AX88" s="21">
        <f>$AW$30</f>
        <v>0</v>
      </c>
      <c r="AY88" s="5"/>
      <c r="AZ88" s="58"/>
      <c r="BE88" s="49"/>
      <c r="BF88" s="49"/>
      <c r="BG88" s="49"/>
      <c r="BH88" s="49"/>
      <c r="BI88" s="49"/>
      <c r="BJ88" s="49"/>
      <c r="BK88" s="49"/>
      <c r="BL88" s="49"/>
      <c r="BM88" s="49"/>
      <c r="BN88" s="49"/>
    </row>
    <row r="89" spans="1:66" ht="13.5" customHeight="1" x14ac:dyDescent="0.2">
      <c r="A89" s="186"/>
      <c r="B89" s="186"/>
      <c r="C89" s="186"/>
      <c r="D89" s="186"/>
      <c r="E89" s="186"/>
      <c r="F89" s="186"/>
      <c r="G89" s="186"/>
      <c r="H89" s="186"/>
      <c r="I89" s="186"/>
      <c r="J89" s="186"/>
      <c r="K89" s="186"/>
      <c r="L89" s="186"/>
      <c r="M89" s="186"/>
      <c r="N89" s="186"/>
      <c r="O89" s="186"/>
      <c r="P89" s="186"/>
      <c r="Q89" s="186"/>
      <c r="R89" s="195"/>
      <c r="S89" s="196"/>
      <c r="T89" s="196"/>
      <c r="U89" s="197"/>
      <c r="V89" s="114"/>
      <c r="W89" s="272"/>
      <c r="X89" s="273"/>
      <c r="Y89" s="244" t="str">
        <f t="shared" si="4"/>
        <v/>
      </c>
      <c r="Z89" s="245"/>
      <c r="AA89" s="245"/>
      <c r="AB89" s="246"/>
      <c r="AC89" s="195"/>
      <c r="AD89" s="196"/>
      <c r="AE89" s="196"/>
      <c r="AF89" s="197"/>
      <c r="AG89" s="288"/>
      <c r="AH89" s="288"/>
      <c r="AI89" s="288"/>
      <c r="AJ89" s="288"/>
      <c r="AK89" s="198" t="str">
        <f t="shared" si="5"/>
        <v/>
      </c>
      <c r="AL89" s="198"/>
      <c r="AM89" s="198"/>
      <c r="AN89" s="198"/>
      <c r="AO89" s="68" t="str">
        <f>IF(AS89=1,_vst!$C$2,IF(AT89=1,_vst!$C$3,IF(AW89=1,_vst!$C$4,"")))</f>
        <v/>
      </c>
      <c r="AQ89" s="20"/>
      <c r="AR89" s="21">
        <f>IF(OR(K89=_vst!$B$3,K89=_vst!$B$9,K89=_vst!$B$10,K89=_vst!$B$11,K89=_vst!$B$12),1,0)</f>
        <v>0</v>
      </c>
      <c r="AS89" s="21">
        <f t="shared" si="2"/>
        <v>0</v>
      </c>
      <c r="AT89" s="21">
        <f t="shared" si="6"/>
        <v>0</v>
      </c>
      <c r="AU89" s="21">
        <f t="shared" si="7"/>
        <v>0</v>
      </c>
      <c r="AV89" s="73">
        <f t="shared" si="3"/>
        <v>0</v>
      </c>
      <c r="AW89" s="73">
        <f t="shared" si="8"/>
        <v>0</v>
      </c>
      <c r="AX89" s="44"/>
      <c r="AY89" s="5"/>
      <c r="AZ89" s="58"/>
      <c r="BE89" s="49"/>
      <c r="BF89" s="49"/>
      <c r="BG89" s="49"/>
      <c r="BH89" s="49"/>
      <c r="BI89" s="49"/>
      <c r="BJ89" s="49"/>
      <c r="BK89" s="49"/>
      <c r="BL89" s="49"/>
      <c r="BM89" s="49"/>
      <c r="BN89" s="49"/>
    </row>
    <row r="90" spans="1:66" ht="13.5" customHeight="1" x14ac:dyDescent="0.2">
      <c r="A90" s="186"/>
      <c r="B90" s="186"/>
      <c r="C90" s="186"/>
      <c r="D90" s="186"/>
      <c r="E90" s="186"/>
      <c r="F90" s="186"/>
      <c r="G90" s="186"/>
      <c r="H90" s="186"/>
      <c r="I90" s="186"/>
      <c r="J90" s="186"/>
      <c r="K90" s="186"/>
      <c r="L90" s="186"/>
      <c r="M90" s="186"/>
      <c r="N90" s="186"/>
      <c r="O90" s="186"/>
      <c r="P90" s="186"/>
      <c r="Q90" s="186"/>
      <c r="R90" s="195"/>
      <c r="S90" s="196"/>
      <c r="T90" s="196"/>
      <c r="U90" s="197"/>
      <c r="V90" s="114"/>
      <c r="W90" s="272"/>
      <c r="X90" s="273"/>
      <c r="Y90" s="244" t="str">
        <f t="shared" si="4"/>
        <v/>
      </c>
      <c r="Z90" s="245"/>
      <c r="AA90" s="245"/>
      <c r="AB90" s="246"/>
      <c r="AC90" s="195"/>
      <c r="AD90" s="196"/>
      <c r="AE90" s="196"/>
      <c r="AF90" s="197"/>
      <c r="AG90" s="288"/>
      <c r="AH90" s="288"/>
      <c r="AI90" s="288"/>
      <c r="AJ90" s="288"/>
      <c r="AK90" s="198" t="str">
        <f t="shared" si="5"/>
        <v/>
      </c>
      <c r="AL90" s="198"/>
      <c r="AM90" s="198"/>
      <c r="AN90" s="198"/>
      <c r="AO90" s="68" t="str">
        <f>IF(AS90=1,_vst!$C$2,IF(AT90=1,_vst!$C$3,IF(AW90=1,_vst!$C$4,"")))</f>
        <v/>
      </c>
      <c r="AQ90" s="20"/>
      <c r="AR90" s="21">
        <f>IF(OR(K90=_vst!$B$3,K90=_vst!$B$9,K90=_vst!$B$10,K90=_vst!$B$11,K90=_vst!$B$12),1,0)</f>
        <v>0</v>
      </c>
      <c r="AS90" s="21">
        <f t="shared" si="2"/>
        <v>0</v>
      </c>
      <c r="AT90" s="21">
        <f t="shared" si="6"/>
        <v>0</v>
      </c>
      <c r="AU90" s="21">
        <f t="shared" si="7"/>
        <v>0</v>
      </c>
      <c r="AV90" s="73">
        <f t="shared" si="3"/>
        <v>0</v>
      </c>
      <c r="AW90" s="73">
        <f t="shared" si="8"/>
        <v>0</v>
      </c>
      <c r="AX90" s="44"/>
      <c r="AY90" s="5"/>
      <c r="AZ90" s="58"/>
      <c r="BE90" s="49"/>
      <c r="BF90" s="49"/>
      <c r="BG90" s="49"/>
      <c r="BH90" s="49"/>
      <c r="BI90" s="49"/>
      <c r="BJ90" s="49"/>
      <c r="BK90" s="49"/>
      <c r="BL90" s="49"/>
      <c r="BM90" s="49"/>
      <c r="BN90" s="49"/>
    </row>
    <row r="91" spans="1:66" ht="13.5" customHeight="1" x14ac:dyDescent="0.2">
      <c r="A91" s="186"/>
      <c r="B91" s="186"/>
      <c r="C91" s="186"/>
      <c r="D91" s="186"/>
      <c r="E91" s="186"/>
      <c r="F91" s="186"/>
      <c r="G91" s="186"/>
      <c r="H91" s="186"/>
      <c r="I91" s="186"/>
      <c r="J91" s="186"/>
      <c r="K91" s="186"/>
      <c r="L91" s="186"/>
      <c r="M91" s="186"/>
      <c r="N91" s="186"/>
      <c r="O91" s="186"/>
      <c r="P91" s="186"/>
      <c r="Q91" s="186"/>
      <c r="R91" s="195"/>
      <c r="S91" s="196"/>
      <c r="T91" s="196"/>
      <c r="U91" s="197"/>
      <c r="V91" s="114"/>
      <c r="W91" s="272"/>
      <c r="X91" s="273"/>
      <c r="Y91" s="244" t="str">
        <f t="shared" si="4"/>
        <v/>
      </c>
      <c r="Z91" s="245"/>
      <c r="AA91" s="245"/>
      <c r="AB91" s="246"/>
      <c r="AC91" s="195"/>
      <c r="AD91" s="196"/>
      <c r="AE91" s="196"/>
      <c r="AF91" s="197"/>
      <c r="AG91" s="195"/>
      <c r="AH91" s="196"/>
      <c r="AI91" s="196"/>
      <c r="AJ91" s="197"/>
      <c r="AK91" s="198" t="str">
        <f t="shared" si="5"/>
        <v/>
      </c>
      <c r="AL91" s="198"/>
      <c r="AM91" s="198"/>
      <c r="AN91" s="198"/>
      <c r="AO91" s="68" t="str">
        <f>IF(AS91=1,_vst!$C$2,IF(AT91=1,_vst!$C$3,IF(AW91=1,_vst!$C$4,"")))</f>
        <v/>
      </c>
      <c r="AQ91" s="20"/>
      <c r="AR91" s="21">
        <f>IF(OR(K91=_vst!$B$3,K91=_vst!$B$9,K91=_vst!$B$10,K91=_vst!$B$11,K91=_vst!$B$12),1,0)</f>
        <v>0</v>
      </c>
      <c r="AS91" s="21">
        <f t="shared" si="2"/>
        <v>0</v>
      </c>
      <c r="AT91" s="21">
        <f t="shared" si="6"/>
        <v>0</v>
      </c>
      <c r="AU91" s="21">
        <f t="shared" si="7"/>
        <v>0</v>
      </c>
      <c r="AV91" s="73">
        <f t="shared" si="3"/>
        <v>0</v>
      </c>
      <c r="AW91" s="73">
        <f t="shared" si="8"/>
        <v>0</v>
      </c>
      <c r="AX91" s="44"/>
      <c r="AY91" s="5"/>
      <c r="AZ91" s="58"/>
      <c r="BE91" s="49"/>
      <c r="BF91" s="49"/>
      <c r="BG91" s="49"/>
      <c r="BH91" s="49"/>
      <c r="BI91" s="49"/>
      <c r="BJ91" s="49"/>
      <c r="BK91" s="49"/>
      <c r="BL91" s="49"/>
      <c r="BM91" s="49"/>
      <c r="BN91" s="49"/>
    </row>
    <row r="92" spans="1:66" ht="13.5" customHeight="1" x14ac:dyDescent="0.2">
      <c r="A92" s="186"/>
      <c r="B92" s="186"/>
      <c r="C92" s="186"/>
      <c r="D92" s="186"/>
      <c r="E92" s="186"/>
      <c r="F92" s="186"/>
      <c r="G92" s="186"/>
      <c r="H92" s="186"/>
      <c r="I92" s="186"/>
      <c r="J92" s="186"/>
      <c r="K92" s="186"/>
      <c r="L92" s="186"/>
      <c r="M92" s="186"/>
      <c r="N92" s="186"/>
      <c r="O92" s="186"/>
      <c r="P92" s="186"/>
      <c r="Q92" s="186"/>
      <c r="R92" s="195"/>
      <c r="S92" s="196"/>
      <c r="T92" s="196"/>
      <c r="U92" s="197"/>
      <c r="V92" s="114"/>
      <c r="W92" s="272"/>
      <c r="X92" s="273"/>
      <c r="Y92" s="244" t="str">
        <f t="shared" si="4"/>
        <v/>
      </c>
      <c r="Z92" s="245"/>
      <c r="AA92" s="245"/>
      <c r="AB92" s="246"/>
      <c r="AC92" s="195"/>
      <c r="AD92" s="196"/>
      <c r="AE92" s="196"/>
      <c r="AF92" s="197"/>
      <c r="AG92" s="288"/>
      <c r="AH92" s="288"/>
      <c r="AI92" s="288"/>
      <c r="AJ92" s="288"/>
      <c r="AK92" s="198" t="str">
        <f t="shared" si="5"/>
        <v/>
      </c>
      <c r="AL92" s="198"/>
      <c r="AM92" s="198"/>
      <c r="AN92" s="198"/>
      <c r="AO92" s="68" t="str">
        <f>IF(AS92=1,_vst!$C$2,IF(AT92=1,_vst!$C$3,IF(AW92=1,_vst!$C$4,"")))</f>
        <v/>
      </c>
      <c r="AQ92" s="20"/>
      <c r="AR92" s="21">
        <f>IF(OR(K92=_vst!$B$3,K92=_vst!$B$9,K92=_vst!$B$10,K92=_vst!$B$11,K92=_vst!$B$12),1,0)</f>
        <v>0</v>
      </c>
      <c r="AS92" s="21">
        <f t="shared" si="2"/>
        <v>0</v>
      </c>
      <c r="AT92" s="21">
        <f t="shared" si="6"/>
        <v>0</v>
      </c>
      <c r="AU92" s="21">
        <f t="shared" si="7"/>
        <v>0</v>
      </c>
      <c r="AV92" s="73">
        <f t="shared" si="3"/>
        <v>0</v>
      </c>
      <c r="AW92" s="73">
        <f t="shared" si="8"/>
        <v>0</v>
      </c>
      <c r="AX92" s="44"/>
      <c r="AY92" s="5"/>
      <c r="AZ92" s="58"/>
      <c r="BE92" s="49"/>
      <c r="BF92" s="49"/>
      <c r="BG92" s="49"/>
      <c r="BH92" s="49"/>
      <c r="BI92" s="49"/>
      <c r="BJ92" s="49"/>
      <c r="BK92" s="49"/>
      <c r="BL92" s="49"/>
      <c r="BM92" s="49"/>
      <c r="BN92" s="49"/>
    </row>
    <row r="93" spans="1:66" ht="13.5" customHeight="1" x14ac:dyDescent="0.2">
      <c r="A93" s="237"/>
      <c r="B93" s="238"/>
      <c r="C93" s="238"/>
      <c r="D93" s="238"/>
      <c r="E93" s="238"/>
      <c r="F93" s="238"/>
      <c r="G93" s="238"/>
      <c r="H93" s="238"/>
      <c r="I93" s="238"/>
      <c r="J93" s="239"/>
      <c r="K93" s="186"/>
      <c r="L93" s="186"/>
      <c r="M93" s="186"/>
      <c r="N93" s="186"/>
      <c r="O93" s="186"/>
      <c r="P93" s="186"/>
      <c r="Q93" s="186"/>
      <c r="R93" s="195"/>
      <c r="S93" s="196"/>
      <c r="T93" s="196"/>
      <c r="U93" s="197"/>
      <c r="V93" s="114"/>
      <c r="W93" s="272"/>
      <c r="X93" s="273"/>
      <c r="Y93" s="244" t="str">
        <f t="shared" si="4"/>
        <v/>
      </c>
      <c r="Z93" s="245"/>
      <c r="AA93" s="245"/>
      <c r="AB93" s="246"/>
      <c r="AC93" s="195"/>
      <c r="AD93" s="196"/>
      <c r="AE93" s="196"/>
      <c r="AF93" s="197"/>
      <c r="AG93" s="195"/>
      <c r="AH93" s="196"/>
      <c r="AI93" s="196"/>
      <c r="AJ93" s="197"/>
      <c r="AK93" s="198" t="str">
        <f t="shared" si="5"/>
        <v/>
      </c>
      <c r="AL93" s="198"/>
      <c r="AM93" s="198"/>
      <c r="AN93" s="198"/>
      <c r="AO93" s="68" t="str">
        <f>IF(AS93=1,_vst!$C$2,IF(AT93=1,_vst!$C$3,IF(AW93=1,_vst!$C$4,"")))</f>
        <v/>
      </c>
      <c r="AQ93" s="20"/>
      <c r="AR93" s="21">
        <f>IF(OR(K93=_vst!$B$3,K93=_vst!$B$9,K93=_vst!$B$10,K93=_vst!$B$11,K93=_vst!$B$12),1,0)</f>
        <v>0</v>
      </c>
      <c r="AS93" s="21">
        <f t="shared" si="2"/>
        <v>0</v>
      </c>
      <c r="AT93" s="21">
        <f t="shared" si="6"/>
        <v>0</v>
      </c>
      <c r="AU93" s="21">
        <f t="shared" si="7"/>
        <v>0</v>
      </c>
      <c r="AV93" s="73">
        <f t="shared" si="3"/>
        <v>0</v>
      </c>
      <c r="AW93" s="73">
        <f t="shared" si="8"/>
        <v>0</v>
      </c>
      <c r="AX93" s="44"/>
      <c r="AY93" s="5"/>
      <c r="AZ93" s="58"/>
      <c r="BE93" s="49"/>
      <c r="BF93" s="49"/>
      <c r="BG93" s="49"/>
      <c r="BH93" s="49"/>
      <c r="BI93" s="49"/>
      <c r="BJ93" s="49"/>
      <c r="BK93" s="49"/>
      <c r="BL93" s="49"/>
      <c r="BM93" s="49"/>
      <c r="BN93" s="49"/>
    </row>
    <row r="94" spans="1:66" ht="13.5" customHeight="1" x14ac:dyDescent="0.2">
      <c r="A94" s="237"/>
      <c r="B94" s="238"/>
      <c r="C94" s="238"/>
      <c r="D94" s="238"/>
      <c r="E94" s="238"/>
      <c r="F94" s="238"/>
      <c r="G94" s="238"/>
      <c r="H94" s="238"/>
      <c r="I94" s="238"/>
      <c r="J94" s="239"/>
      <c r="K94" s="186"/>
      <c r="L94" s="186"/>
      <c r="M94" s="186"/>
      <c r="N94" s="186"/>
      <c r="O94" s="186"/>
      <c r="P94" s="186"/>
      <c r="Q94" s="186"/>
      <c r="R94" s="195"/>
      <c r="S94" s="196"/>
      <c r="T94" s="196"/>
      <c r="U94" s="197"/>
      <c r="V94" s="114"/>
      <c r="W94" s="272"/>
      <c r="X94" s="273"/>
      <c r="Y94" s="244" t="str">
        <f t="shared" si="4"/>
        <v/>
      </c>
      <c r="Z94" s="245"/>
      <c r="AA94" s="245"/>
      <c r="AB94" s="246"/>
      <c r="AC94" s="195"/>
      <c r="AD94" s="196"/>
      <c r="AE94" s="196"/>
      <c r="AF94" s="197"/>
      <c r="AG94" s="195"/>
      <c r="AH94" s="196"/>
      <c r="AI94" s="196"/>
      <c r="AJ94" s="197"/>
      <c r="AK94" s="198" t="str">
        <f t="shared" si="5"/>
        <v/>
      </c>
      <c r="AL94" s="198"/>
      <c r="AM94" s="198"/>
      <c r="AN94" s="198"/>
      <c r="AO94" s="68" t="str">
        <f>IF(AS94=1,_vst!$C$2,IF(AT94=1,_vst!$C$3,IF(AW94=1,_vst!$C$4,"")))</f>
        <v/>
      </c>
      <c r="AQ94" s="20"/>
      <c r="AR94" s="21">
        <f>IF(OR(K94=_vst!$B$3,K94=_vst!$B$9,K94=_vst!$B$10,K94=_vst!$B$11,K94=_vst!$B$12),1,0)</f>
        <v>0</v>
      </c>
      <c r="AS94" s="21">
        <f t="shared" si="2"/>
        <v>0</v>
      </c>
      <c r="AT94" s="21">
        <f t="shared" si="6"/>
        <v>0</v>
      </c>
      <c r="AU94" s="21">
        <f t="shared" si="7"/>
        <v>0</v>
      </c>
      <c r="AV94" s="73">
        <f t="shared" si="3"/>
        <v>0</v>
      </c>
      <c r="AW94" s="73">
        <f t="shared" si="8"/>
        <v>0</v>
      </c>
      <c r="AX94" s="44"/>
      <c r="AY94" s="5"/>
      <c r="AZ94" s="58"/>
      <c r="BE94" s="49"/>
      <c r="BF94" s="49"/>
      <c r="BG94" s="49"/>
      <c r="BH94" s="49"/>
      <c r="BI94" s="49"/>
      <c r="BJ94" s="49"/>
      <c r="BK94" s="49"/>
      <c r="BL94" s="49"/>
      <c r="BM94" s="49"/>
      <c r="BN94" s="49"/>
    </row>
    <row r="95" spans="1:66" ht="13.5" customHeight="1" x14ac:dyDescent="0.2">
      <c r="A95" s="237"/>
      <c r="B95" s="238"/>
      <c r="C95" s="238"/>
      <c r="D95" s="238"/>
      <c r="E95" s="238"/>
      <c r="F95" s="238"/>
      <c r="G95" s="238"/>
      <c r="H95" s="238"/>
      <c r="I95" s="238"/>
      <c r="J95" s="239"/>
      <c r="K95" s="186"/>
      <c r="L95" s="186"/>
      <c r="M95" s="186"/>
      <c r="N95" s="186"/>
      <c r="O95" s="186"/>
      <c r="P95" s="186"/>
      <c r="Q95" s="186"/>
      <c r="R95" s="195"/>
      <c r="S95" s="196"/>
      <c r="T95" s="196"/>
      <c r="U95" s="197"/>
      <c r="V95" s="114"/>
      <c r="W95" s="272"/>
      <c r="X95" s="273"/>
      <c r="Y95" s="244" t="str">
        <f t="shared" si="4"/>
        <v/>
      </c>
      <c r="Z95" s="245"/>
      <c r="AA95" s="245"/>
      <c r="AB95" s="246"/>
      <c r="AC95" s="195"/>
      <c r="AD95" s="196"/>
      <c r="AE95" s="196"/>
      <c r="AF95" s="197"/>
      <c r="AG95" s="288"/>
      <c r="AH95" s="288"/>
      <c r="AI95" s="288"/>
      <c r="AJ95" s="288"/>
      <c r="AK95" s="198" t="str">
        <f t="shared" si="5"/>
        <v/>
      </c>
      <c r="AL95" s="198"/>
      <c r="AM95" s="198"/>
      <c r="AN95" s="198"/>
      <c r="AO95" s="68" t="str">
        <f>IF(AS95=1,_vst!$C$2,IF(AT95=1,_vst!$C$3,IF(AW95=1,_vst!$C$4,"")))</f>
        <v/>
      </c>
      <c r="AQ95" s="20"/>
      <c r="AR95" s="21">
        <f>IF(OR(K95=_vst!$B$3,K95=_vst!$B$9,K95=_vst!$B$10,K95=_vst!$B$11,K95=_vst!$B$12),1,0)</f>
        <v>0</v>
      </c>
      <c r="AS95" s="21">
        <f t="shared" si="2"/>
        <v>0</v>
      </c>
      <c r="AT95" s="21">
        <f t="shared" si="6"/>
        <v>0</v>
      </c>
      <c r="AU95" s="21">
        <f t="shared" si="7"/>
        <v>0</v>
      </c>
      <c r="AV95" s="73">
        <f t="shared" si="3"/>
        <v>0</v>
      </c>
      <c r="AW95" s="73">
        <f t="shared" si="8"/>
        <v>0</v>
      </c>
      <c r="AX95" s="44"/>
      <c r="AY95" s="5"/>
      <c r="AZ95" s="58"/>
      <c r="BE95" s="49"/>
      <c r="BF95" s="49"/>
      <c r="BG95" s="49"/>
      <c r="BH95" s="49"/>
      <c r="BI95" s="49"/>
      <c r="BJ95" s="49"/>
      <c r="BK95" s="49"/>
      <c r="BL95" s="49"/>
      <c r="BM95" s="49"/>
      <c r="BN95" s="49"/>
    </row>
    <row r="96" spans="1:66" ht="13.5" customHeight="1" x14ac:dyDescent="0.2">
      <c r="A96" s="237"/>
      <c r="B96" s="238"/>
      <c r="C96" s="238"/>
      <c r="D96" s="238"/>
      <c r="E96" s="238"/>
      <c r="F96" s="238"/>
      <c r="G96" s="238"/>
      <c r="H96" s="238"/>
      <c r="I96" s="238"/>
      <c r="J96" s="239"/>
      <c r="K96" s="186"/>
      <c r="L96" s="186"/>
      <c r="M96" s="186"/>
      <c r="N96" s="186"/>
      <c r="O96" s="186"/>
      <c r="P96" s="186"/>
      <c r="Q96" s="186"/>
      <c r="R96" s="195"/>
      <c r="S96" s="196"/>
      <c r="T96" s="196"/>
      <c r="U96" s="197"/>
      <c r="V96" s="114"/>
      <c r="W96" s="272"/>
      <c r="X96" s="273"/>
      <c r="Y96" s="244" t="str">
        <f t="shared" si="4"/>
        <v/>
      </c>
      <c r="Z96" s="245"/>
      <c r="AA96" s="245"/>
      <c r="AB96" s="246"/>
      <c r="AC96" s="195"/>
      <c r="AD96" s="196"/>
      <c r="AE96" s="196"/>
      <c r="AF96" s="197"/>
      <c r="AG96" s="288"/>
      <c r="AH96" s="288"/>
      <c r="AI96" s="288"/>
      <c r="AJ96" s="288"/>
      <c r="AK96" s="198" t="str">
        <f t="shared" ref="AK96:AK114" si="9">IF(Y96="","",Y96-AC96-AG96)</f>
        <v/>
      </c>
      <c r="AL96" s="198"/>
      <c r="AM96" s="198"/>
      <c r="AN96" s="198"/>
      <c r="AO96" s="68" t="str">
        <f>IF(AS96=1,_vst!$C$2,IF(AT96=1,_vst!$C$3,IF(AW96=1,_vst!$C$4,"")))</f>
        <v/>
      </c>
      <c r="AQ96" s="20"/>
      <c r="AR96" s="21">
        <f>IF(OR(K96=_vst!$B$3,K96=_vst!$B$9,K96=_vst!$B$10,K96=_vst!$B$11,K96=_vst!$B$12),1,0)</f>
        <v>0</v>
      </c>
      <c r="AS96" s="21">
        <f t="shared" si="2"/>
        <v>0</v>
      </c>
      <c r="AT96" s="21">
        <f t="shared" ref="AT96:AT114" si="10">IF(AC96+AG96&gt;Y96,1,0)</f>
        <v>0</v>
      </c>
      <c r="AU96" s="21">
        <f t="shared" ref="AU96:AU114" si="11">IF(AC96&gt;0,IF(AG96&gt;0,1,0),0)</f>
        <v>0</v>
      </c>
      <c r="AV96" s="73">
        <f t="shared" si="3"/>
        <v>0</v>
      </c>
      <c r="AW96" s="73">
        <f t="shared" si="8"/>
        <v>0</v>
      </c>
      <c r="AX96" s="44"/>
      <c r="AY96" s="5"/>
      <c r="AZ96" s="58"/>
      <c r="BE96" s="49"/>
      <c r="BF96" s="49"/>
      <c r="BG96" s="49"/>
      <c r="BH96" s="49"/>
      <c r="BI96" s="49"/>
      <c r="BJ96" s="49"/>
      <c r="BK96" s="49"/>
      <c r="BL96" s="49"/>
      <c r="BM96" s="49"/>
      <c r="BN96" s="49"/>
    </row>
    <row r="97" spans="1:66" ht="13.5" customHeight="1" x14ac:dyDescent="0.2">
      <c r="A97" s="237"/>
      <c r="B97" s="238"/>
      <c r="C97" s="238"/>
      <c r="D97" s="238"/>
      <c r="E97" s="238"/>
      <c r="F97" s="238"/>
      <c r="G97" s="238"/>
      <c r="H97" s="238"/>
      <c r="I97" s="238"/>
      <c r="J97" s="239"/>
      <c r="K97" s="186"/>
      <c r="L97" s="186"/>
      <c r="M97" s="186"/>
      <c r="N97" s="186"/>
      <c r="O97" s="186"/>
      <c r="P97" s="186"/>
      <c r="Q97" s="186"/>
      <c r="R97" s="195"/>
      <c r="S97" s="196"/>
      <c r="T97" s="196"/>
      <c r="U97" s="197"/>
      <c r="V97" s="114"/>
      <c r="W97" s="272"/>
      <c r="X97" s="273"/>
      <c r="Y97" s="244" t="str">
        <f t="shared" si="4"/>
        <v/>
      </c>
      <c r="Z97" s="245"/>
      <c r="AA97" s="245"/>
      <c r="AB97" s="246"/>
      <c r="AC97" s="195"/>
      <c r="AD97" s="196"/>
      <c r="AE97" s="196"/>
      <c r="AF97" s="197"/>
      <c r="AG97" s="195"/>
      <c r="AH97" s="196"/>
      <c r="AI97" s="196"/>
      <c r="AJ97" s="197"/>
      <c r="AK97" s="198" t="str">
        <f t="shared" si="9"/>
        <v/>
      </c>
      <c r="AL97" s="198"/>
      <c r="AM97" s="198"/>
      <c r="AN97" s="198"/>
      <c r="AO97" s="68" t="str">
        <f>IF(AS97=1,_vst!$C$2,IF(AT97=1,_vst!$C$3,IF(AW97=1,_vst!$C$4,"")))</f>
        <v/>
      </c>
      <c r="AQ97" s="20"/>
      <c r="AR97" s="21">
        <f>IF(OR(K97=_vst!$B$3,K97=_vst!$B$9,K97=_vst!$B$10,K97=_vst!$B$11,K97=_vst!$B$12),1,0)</f>
        <v>0</v>
      </c>
      <c r="AS97" s="21">
        <f t="shared" si="2"/>
        <v>0</v>
      </c>
      <c r="AT97" s="21">
        <f t="shared" si="10"/>
        <v>0</v>
      </c>
      <c r="AU97" s="21">
        <f t="shared" si="11"/>
        <v>0</v>
      </c>
      <c r="AV97" s="73">
        <f t="shared" si="3"/>
        <v>0</v>
      </c>
      <c r="AW97" s="73">
        <f t="shared" si="8"/>
        <v>0</v>
      </c>
      <c r="AX97" s="44"/>
      <c r="AY97" s="5"/>
      <c r="AZ97" s="58"/>
      <c r="BE97" s="49"/>
      <c r="BF97" s="49"/>
      <c r="BG97" s="49"/>
      <c r="BH97" s="49"/>
      <c r="BI97" s="49"/>
      <c r="BJ97" s="49"/>
      <c r="BK97" s="49"/>
      <c r="BL97" s="49"/>
      <c r="BM97" s="49"/>
      <c r="BN97" s="49"/>
    </row>
    <row r="98" spans="1:66" ht="13.5" customHeight="1" x14ac:dyDescent="0.2">
      <c r="A98" s="237"/>
      <c r="B98" s="238"/>
      <c r="C98" s="238"/>
      <c r="D98" s="238"/>
      <c r="E98" s="238"/>
      <c r="F98" s="238"/>
      <c r="G98" s="238"/>
      <c r="H98" s="238"/>
      <c r="I98" s="238"/>
      <c r="J98" s="239"/>
      <c r="K98" s="186"/>
      <c r="L98" s="186"/>
      <c r="M98" s="186"/>
      <c r="N98" s="186"/>
      <c r="O98" s="186"/>
      <c r="P98" s="186"/>
      <c r="Q98" s="186"/>
      <c r="R98" s="195"/>
      <c r="S98" s="196"/>
      <c r="T98" s="196"/>
      <c r="U98" s="197"/>
      <c r="V98" s="114"/>
      <c r="W98" s="272"/>
      <c r="X98" s="273"/>
      <c r="Y98" s="244" t="str">
        <f t="shared" si="4"/>
        <v/>
      </c>
      <c r="Z98" s="245"/>
      <c r="AA98" s="245"/>
      <c r="AB98" s="246"/>
      <c r="AC98" s="195"/>
      <c r="AD98" s="196"/>
      <c r="AE98" s="196"/>
      <c r="AF98" s="197"/>
      <c r="AG98" s="288"/>
      <c r="AH98" s="288"/>
      <c r="AI98" s="288"/>
      <c r="AJ98" s="288"/>
      <c r="AK98" s="198" t="str">
        <f t="shared" si="9"/>
        <v/>
      </c>
      <c r="AL98" s="198"/>
      <c r="AM98" s="198"/>
      <c r="AN98" s="198"/>
      <c r="AO98" s="68" t="str">
        <f>IF(AS98=1,_vst!$C$2,IF(AT98=1,_vst!$C$3,IF(AW98=1,_vst!$C$4,"")))</f>
        <v/>
      </c>
      <c r="AQ98" s="20"/>
      <c r="AR98" s="21">
        <f>IF(OR(K98=_vst!$B$3,K98=_vst!$B$9,K98=_vst!$B$10,K98=_vst!$B$11,K98=_vst!$B$12),1,0)</f>
        <v>0</v>
      </c>
      <c r="AS98" s="21">
        <f t="shared" si="2"/>
        <v>0</v>
      </c>
      <c r="AT98" s="21">
        <f t="shared" si="10"/>
        <v>0</v>
      </c>
      <c r="AU98" s="21">
        <f t="shared" si="11"/>
        <v>0</v>
      </c>
      <c r="AV98" s="73">
        <f t="shared" si="3"/>
        <v>0</v>
      </c>
      <c r="AW98" s="73">
        <f t="shared" si="8"/>
        <v>0</v>
      </c>
      <c r="AX98" s="44"/>
      <c r="AY98" s="5"/>
      <c r="AZ98" s="58"/>
      <c r="BE98" s="49"/>
      <c r="BF98" s="49"/>
      <c r="BG98" s="49"/>
      <c r="BH98" s="49"/>
      <c r="BI98" s="49"/>
      <c r="BJ98" s="49"/>
      <c r="BK98" s="49"/>
      <c r="BL98" s="49"/>
      <c r="BM98" s="49"/>
      <c r="BN98" s="49"/>
    </row>
    <row r="99" spans="1:66" ht="13.5" customHeight="1" x14ac:dyDescent="0.2">
      <c r="A99" s="237"/>
      <c r="B99" s="238"/>
      <c r="C99" s="238"/>
      <c r="D99" s="238"/>
      <c r="E99" s="238"/>
      <c r="F99" s="238"/>
      <c r="G99" s="238"/>
      <c r="H99" s="238"/>
      <c r="I99" s="238"/>
      <c r="J99" s="239"/>
      <c r="K99" s="186"/>
      <c r="L99" s="186"/>
      <c r="M99" s="186"/>
      <c r="N99" s="186"/>
      <c r="O99" s="186"/>
      <c r="P99" s="186"/>
      <c r="Q99" s="186"/>
      <c r="R99" s="195"/>
      <c r="S99" s="196"/>
      <c r="T99" s="196"/>
      <c r="U99" s="197"/>
      <c r="V99" s="114"/>
      <c r="W99" s="272"/>
      <c r="X99" s="273"/>
      <c r="Y99" s="244" t="str">
        <f t="shared" si="4"/>
        <v/>
      </c>
      <c r="Z99" s="245"/>
      <c r="AA99" s="245"/>
      <c r="AB99" s="246"/>
      <c r="AC99" s="195"/>
      <c r="AD99" s="196"/>
      <c r="AE99" s="196"/>
      <c r="AF99" s="197"/>
      <c r="AG99" s="288"/>
      <c r="AH99" s="288"/>
      <c r="AI99" s="288"/>
      <c r="AJ99" s="288"/>
      <c r="AK99" s="198" t="str">
        <f t="shared" si="9"/>
        <v/>
      </c>
      <c r="AL99" s="198"/>
      <c r="AM99" s="198"/>
      <c r="AN99" s="198"/>
      <c r="AO99" s="68" t="str">
        <f>IF(AS99=1,_vst!$C$2,IF(AT99=1,_vst!$C$3,IF(AW99=1,_vst!$C$4,"")))</f>
        <v/>
      </c>
      <c r="AQ99" s="20"/>
      <c r="AR99" s="21">
        <f>IF(OR(K99=_vst!$B$3,K99=_vst!$B$9,K99=_vst!$B$10,K99=_vst!$B$11,K99=_vst!$B$12),1,0)</f>
        <v>0</v>
      </c>
      <c r="AS99" s="21">
        <f t="shared" si="2"/>
        <v>0</v>
      </c>
      <c r="AT99" s="21">
        <f t="shared" si="10"/>
        <v>0</v>
      </c>
      <c r="AU99" s="21">
        <f t="shared" si="11"/>
        <v>0</v>
      </c>
      <c r="AV99" s="73">
        <f t="shared" si="3"/>
        <v>0</v>
      </c>
      <c r="AW99" s="73">
        <f t="shared" si="8"/>
        <v>0</v>
      </c>
      <c r="AX99" s="44"/>
      <c r="AY99" s="5"/>
      <c r="AZ99" s="58"/>
      <c r="BE99" s="49"/>
      <c r="BF99" s="49"/>
      <c r="BG99" s="49"/>
      <c r="BH99" s="49"/>
      <c r="BI99" s="49"/>
      <c r="BJ99" s="49"/>
      <c r="BK99" s="49"/>
      <c r="BL99" s="49"/>
      <c r="BM99" s="49"/>
      <c r="BN99" s="49"/>
    </row>
    <row r="100" spans="1:66" ht="13.5" customHeight="1" x14ac:dyDescent="0.2">
      <c r="A100" s="237"/>
      <c r="B100" s="238"/>
      <c r="C100" s="238"/>
      <c r="D100" s="238"/>
      <c r="E100" s="238"/>
      <c r="F100" s="238"/>
      <c r="G100" s="238"/>
      <c r="H100" s="238"/>
      <c r="I100" s="238"/>
      <c r="J100" s="239"/>
      <c r="K100" s="186"/>
      <c r="L100" s="186"/>
      <c r="M100" s="186"/>
      <c r="N100" s="186"/>
      <c r="O100" s="186"/>
      <c r="P100" s="186"/>
      <c r="Q100" s="186"/>
      <c r="R100" s="195"/>
      <c r="S100" s="196"/>
      <c r="T100" s="196"/>
      <c r="U100" s="197"/>
      <c r="V100" s="114"/>
      <c r="W100" s="272"/>
      <c r="X100" s="273"/>
      <c r="Y100" s="244" t="str">
        <f t="shared" si="4"/>
        <v/>
      </c>
      <c r="Z100" s="245"/>
      <c r="AA100" s="245"/>
      <c r="AB100" s="246"/>
      <c r="AC100" s="195"/>
      <c r="AD100" s="196"/>
      <c r="AE100" s="196"/>
      <c r="AF100" s="197"/>
      <c r="AG100" s="195"/>
      <c r="AH100" s="196"/>
      <c r="AI100" s="196"/>
      <c r="AJ100" s="197"/>
      <c r="AK100" s="198" t="str">
        <f t="shared" si="9"/>
        <v/>
      </c>
      <c r="AL100" s="198"/>
      <c r="AM100" s="198"/>
      <c r="AN100" s="198"/>
      <c r="AO100" s="68" t="str">
        <f>IF(AS100=1,_vst!$C$2,IF(AT100=1,_vst!$C$3,IF(AW100=1,_vst!$C$4,"")))</f>
        <v/>
      </c>
      <c r="AQ100" s="20"/>
      <c r="AR100" s="21">
        <f>IF(OR(K100=_vst!$B$3,K100=_vst!$B$9,K100=_vst!$B$10,K100=_vst!$B$11,K100=_vst!$B$12),1,0)</f>
        <v>0</v>
      </c>
      <c r="AS100" s="21">
        <f t="shared" si="2"/>
        <v>0</v>
      </c>
      <c r="AT100" s="21">
        <f t="shared" si="10"/>
        <v>0</v>
      </c>
      <c r="AU100" s="21">
        <f t="shared" si="11"/>
        <v>0</v>
      </c>
      <c r="AV100" s="73">
        <f t="shared" si="3"/>
        <v>0</v>
      </c>
      <c r="AW100" s="73">
        <f t="shared" si="8"/>
        <v>0</v>
      </c>
      <c r="AX100" s="44"/>
      <c r="AY100" s="5"/>
      <c r="AZ100" s="58"/>
      <c r="BE100" s="49"/>
      <c r="BF100" s="49"/>
      <c r="BG100" s="49"/>
      <c r="BH100" s="49"/>
      <c r="BI100" s="49"/>
      <c r="BJ100" s="49"/>
      <c r="BK100" s="49"/>
      <c r="BL100" s="49"/>
      <c r="BM100" s="49"/>
      <c r="BN100" s="49"/>
    </row>
    <row r="101" spans="1:66" ht="13.5" customHeight="1" x14ac:dyDescent="0.2">
      <c r="A101" s="237"/>
      <c r="B101" s="238"/>
      <c r="C101" s="238"/>
      <c r="D101" s="238"/>
      <c r="E101" s="238"/>
      <c r="F101" s="238"/>
      <c r="G101" s="238"/>
      <c r="H101" s="238"/>
      <c r="I101" s="238"/>
      <c r="J101" s="239"/>
      <c r="K101" s="186"/>
      <c r="L101" s="186"/>
      <c r="M101" s="186"/>
      <c r="N101" s="186"/>
      <c r="O101" s="186"/>
      <c r="P101" s="186"/>
      <c r="Q101" s="186"/>
      <c r="R101" s="195"/>
      <c r="S101" s="196"/>
      <c r="T101" s="196"/>
      <c r="U101" s="197"/>
      <c r="V101" s="114"/>
      <c r="W101" s="272"/>
      <c r="X101" s="273"/>
      <c r="Y101" s="244" t="str">
        <f t="shared" si="4"/>
        <v/>
      </c>
      <c r="Z101" s="245"/>
      <c r="AA101" s="245"/>
      <c r="AB101" s="246"/>
      <c r="AC101" s="195"/>
      <c r="AD101" s="196"/>
      <c r="AE101" s="196"/>
      <c r="AF101" s="197"/>
      <c r="AG101" s="288"/>
      <c r="AH101" s="288"/>
      <c r="AI101" s="288"/>
      <c r="AJ101" s="288"/>
      <c r="AK101" s="198" t="str">
        <f t="shared" si="9"/>
        <v/>
      </c>
      <c r="AL101" s="198"/>
      <c r="AM101" s="198"/>
      <c r="AN101" s="198"/>
      <c r="AO101" s="68" t="str">
        <f>IF(AS101=1,_vst!$C$2,IF(AT101=1,_vst!$C$3,IF(AW101=1,_vst!$C$4,"")))</f>
        <v/>
      </c>
      <c r="AQ101" s="20"/>
      <c r="AR101" s="21">
        <f>IF(OR(K101=_vst!$B$3,K101=_vst!$B$9,K101=_vst!$B$10,K101=_vst!$B$11,K101=_vst!$B$12),1,0)</f>
        <v>0</v>
      </c>
      <c r="AS101" s="21">
        <f t="shared" si="2"/>
        <v>0</v>
      </c>
      <c r="AT101" s="21">
        <f t="shared" si="10"/>
        <v>0</v>
      </c>
      <c r="AU101" s="21">
        <f t="shared" si="11"/>
        <v>0</v>
      </c>
      <c r="AV101" s="73">
        <f t="shared" si="3"/>
        <v>0</v>
      </c>
      <c r="AW101" s="73">
        <f t="shared" si="8"/>
        <v>0</v>
      </c>
      <c r="AX101" s="44"/>
      <c r="AY101" s="5"/>
      <c r="AZ101" s="58"/>
      <c r="BE101" s="49"/>
      <c r="BF101" s="49"/>
      <c r="BG101" s="49"/>
      <c r="BH101" s="49"/>
      <c r="BI101" s="49"/>
      <c r="BJ101" s="49"/>
      <c r="BK101" s="49"/>
      <c r="BL101" s="49"/>
      <c r="BM101" s="49"/>
      <c r="BN101" s="49"/>
    </row>
    <row r="102" spans="1:66" ht="13.5" customHeight="1" x14ac:dyDescent="0.2">
      <c r="A102" s="237"/>
      <c r="B102" s="238"/>
      <c r="C102" s="238"/>
      <c r="D102" s="238"/>
      <c r="E102" s="238"/>
      <c r="F102" s="238"/>
      <c r="G102" s="238"/>
      <c r="H102" s="238"/>
      <c r="I102" s="238"/>
      <c r="J102" s="239"/>
      <c r="K102" s="186"/>
      <c r="L102" s="186"/>
      <c r="M102" s="186"/>
      <c r="N102" s="186"/>
      <c r="O102" s="186"/>
      <c r="P102" s="186"/>
      <c r="Q102" s="186"/>
      <c r="R102" s="195"/>
      <c r="S102" s="196"/>
      <c r="T102" s="196"/>
      <c r="U102" s="197"/>
      <c r="V102" s="114"/>
      <c r="W102" s="272"/>
      <c r="X102" s="273"/>
      <c r="Y102" s="244" t="str">
        <f t="shared" si="4"/>
        <v/>
      </c>
      <c r="Z102" s="245"/>
      <c r="AA102" s="245"/>
      <c r="AB102" s="246"/>
      <c r="AC102" s="195"/>
      <c r="AD102" s="196"/>
      <c r="AE102" s="196"/>
      <c r="AF102" s="197"/>
      <c r="AG102" s="195"/>
      <c r="AH102" s="196"/>
      <c r="AI102" s="196"/>
      <c r="AJ102" s="197"/>
      <c r="AK102" s="198" t="str">
        <f t="shared" si="9"/>
        <v/>
      </c>
      <c r="AL102" s="198"/>
      <c r="AM102" s="198"/>
      <c r="AN102" s="198"/>
      <c r="AO102" s="68" t="str">
        <f>IF(AS102=1,_vst!$C$2,IF(AT102=1,_vst!$C$3,IF(AW102=1,_vst!$C$4,"")))</f>
        <v/>
      </c>
      <c r="AQ102" s="20"/>
      <c r="AR102" s="21">
        <f>IF(OR(K102=_vst!$B$3,K102=_vst!$B$9,K102=_vst!$B$10,K102=_vst!$B$11,K102=_vst!$B$12),1,0)</f>
        <v>0</v>
      </c>
      <c r="AS102" s="21">
        <f t="shared" si="2"/>
        <v>0</v>
      </c>
      <c r="AT102" s="21">
        <f t="shared" si="10"/>
        <v>0</v>
      </c>
      <c r="AU102" s="21">
        <f t="shared" si="11"/>
        <v>0</v>
      </c>
      <c r="AV102" s="73">
        <f t="shared" si="3"/>
        <v>0</v>
      </c>
      <c r="AW102" s="73">
        <f t="shared" si="8"/>
        <v>0</v>
      </c>
      <c r="AX102" s="44"/>
      <c r="AY102" s="5"/>
      <c r="AZ102" s="58"/>
    </row>
    <row r="103" spans="1:66" ht="13.5" customHeight="1" x14ac:dyDescent="0.2">
      <c r="A103" s="237"/>
      <c r="B103" s="238"/>
      <c r="C103" s="238"/>
      <c r="D103" s="238"/>
      <c r="E103" s="238"/>
      <c r="F103" s="238"/>
      <c r="G103" s="238"/>
      <c r="H103" s="238"/>
      <c r="I103" s="238"/>
      <c r="J103" s="239"/>
      <c r="K103" s="186"/>
      <c r="L103" s="186"/>
      <c r="M103" s="186"/>
      <c r="N103" s="186"/>
      <c r="O103" s="186"/>
      <c r="P103" s="186"/>
      <c r="Q103" s="186"/>
      <c r="R103" s="195"/>
      <c r="S103" s="196"/>
      <c r="T103" s="196"/>
      <c r="U103" s="197"/>
      <c r="V103" s="126"/>
      <c r="W103" s="272"/>
      <c r="X103" s="273"/>
      <c r="Y103" s="244" t="str">
        <f t="shared" si="4"/>
        <v/>
      </c>
      <c r="Z103" s="245"/>
      <c r="AA103" s="245"/>
      <c r="AB103" s="246"/>
      <c r="AC103" s="195"/>
      <c r="AD103" s="196"/>
      <c r="AE103" s="196"/>
      <c r="AF103" s="197"/>
      <c r="AG103" s="195"/>
      <c r="AH103" s="196"/>
      <c r="AI103" s="196"/>
      <c r="AJ103" s="197"/>
      <c r="AK103" s="198" t="str">
        <f t="shared" si="9"/>
        <v/>
      </c>
      <c r="AL103" s="198"/>
      <c r="AM103" s="198"/>
      <c r="AN103" s="198"/>
      <c r="AO103" s="68" t="str">
        <f>IF(AS103=1,_vst!$C$2,IF(AT103=1,_vst!$C$3,IF(AW103=1,_vst!$C$4,"")))</f>
        <v/>
      </c>
      <c r="AQ103" s="20"/>
      <c r="AR103" s="21">
        <f>IF(OR(K103=_vst!$B$3,K103=_vst!$B$9,K103=_vst!$B$10,K103=_vst!$B$11,K103=_vst!$B$12),1,0)</f>
        <v>0</v>
      </c>
      <c r="AS103" s="21">
        <f t="shared" si="2"/>
        <v>0</v>
      </c>
      <c r="AT103" s="21">
        <f t="shared" si="10"/>
        <v>0</v>
      </c>
      <c r="AU103" s="21">
        <f t="shared" si="11"/>
        <v>0</v>
      </c>
      <c r="AV103" s="73">
        <f t="shared" si="3"/>
        <v>0</v>
      </c>
      <c r="AW103" s="73">
        <f t="shared" si="8"/>
        <v>0</v>
      </c>
      <c r="AX103" s="44"/>
      <c r="AY103" s="5"/>
      <c r="AZ103" s="58"/>
    </row>
    <row r="104" spans="1:66" ht="13.5" customHeight="1" x14ac:dyDescent="0.2">
      <c r="A104" s="237"/>
      <c r="B104" s="238"/>
      <c r="C104" s="238"/>
      <c r="D104" s="238"/>
      <c r="E104" s="238"/>
      <c r="F104" s="238"/>
      <c r="G104" s="238"/>
      <c r="H104" s="238"/>
      <c r="I104" s="238"/>
      <c r="J104" s="239"/>
      <c r="K104" s="237"/>
      <c r="L104" s="238"/>
      <c r="M104" s="238"/>
      <c r="N104" s="238"/>
      <c r="O104" s="238"/>
      <c r="P104" s="238"/>
      <c r="Q104" s="239"/>
      <c r="R104" s="195"/>
      <c r="S104" s="196"/>
      <c r="T104" s="196"/>
      <c r="U104" s="197"/>
      <c r="V104" s="114"/>
      <c r="W104" s="272"/>
      <c r="X104" s="273"/>
      <c r="Y104" s="244" t="str">
        <f t="shared" si="4"/>
        <v/>
      </c>
      <c r="Z104" s="245"/>
      <c r="AA104" s="245"/>
      <c r="AB104" s="246"/>
      <c r="AC104" s="195"/>
      <c r="AD104" s="196"/>
      <c r="AE104" s="196"/>
      <c r="AF104" s="197"/>
      <c r="AG104" s="195"/>
      <c r="AH104" s="196"/>
      <c r="AI104" s="196"/>
      <c r="AJ104" s="197"/>
      <c r="AK104" s="198" t="str">
        <f t="shared" si="9"/>
        <v/>
      </c>
      <c r="AL104" s="198"/>
      <c r="AM104" s="198"/>
      <c r="AN104" s="198"/>
      <c r="AO104" s="68" t="str">
        <f>IF(AS104=1,_vst!$C$2,IF(AT104=1,_vst!$C$3,IF(AW104=1,_vst!$C$4,"")))</f>
        <v/>
      </c>
      <c r="AQ104" s="20"/>
      <c r="AR104" s="21">
        <f>IF(OR(K104=_vst!$B$3,K104=_vst!$B$9,K104=_vst!$B$10,K104=_vst!$B$11,K104=_vst!$B$12),1,0)</f>
        <v>0</v>
      </c>
      <c r="AS104" s="21">
        <f t="shared" si="2"/>
        <v>0</v>
      </c>
      <c r="AT104" s="21">
        <f t="shared" si="10"/>
        <v>0</v>
      </c>
      <c r="AU104" s="21">
        <f t="shared" si="11"/>
        <v>0</v>
      </c>
      <c r="AV104" s="73">
        <f t="shared" si="3"/>
        <v>0</v>
      </c>
      <c r="AW104" s="73">
        <f t="shared" si="8"/>
        <v>0</v>
      </c>
      <c r="AX104" s="44"/>
      <c r="AY104" s="5"/>
      <c r="AZ104" s="58"/>
    </row>
    <row r="105" spans="1:66" ht="13.5" customHeight="1" x14ac:dyDescent="0.2">
      <c r="A105" s="237"/>
      <c r="B105" s="238"/>
      <c r="C105" s="238"/>
      <c r="D105" s="238"/>
      <c r="E105" s="238"/>
      <c r="F105" s="238"/>
      <c r="G105" s="238"/>
      <c r="H105" s="238"/>
      <c r="I105" s="238"/>
      <c r="J105" s="239"/>
      <c r="K105" s="237"/>
      <c r="L105" s="238"/>
      <c r="M105" s="238"/>
      <c r="N105" s="238"/>
      <c r="O105" s="238"/>
      <c r="P105" s="238"/>
      <c r="Q105" s="239"/>
      <c r="R105" s="195"/>
      <c r="S105" s="196"/>
      <c r="T105" s="196"/>
      <c r="U105" s="197"/>
      <c r="V105" s="114"/>
      <c r="W105" s="272"/>
      <c r="X105" s="273"/>
      <c r="Y105" s="244" t="str">
        <f t="shared" si="4"/>
        <v/>
      </c>
      <c r="Z105" s="245"/>
      <c r="AA105" s="245"/>
      <c r="AB105" s="246"/>
      <c r="AC105" s="195"/>
      <c r="AD105" s="196"/>
      <c r="AE105" s="196"/>
      <c r="AF105" s="197"/>
      <c r="AG105" s="195"/>
      <c r="AH105" s="196"/>
      <c r="AI105" s="196"/>
      <c r="AJ105" s="197"/>
      <c r="AK105" s="198" t="str">
        <f t="shared" si="9"/>
        <v/>
      </c>
      <c r="AL105" s="198"/>
      <c r="AM105" s="198"/>
      <c r="AN105" s="198"/>
      <c r="AO105" s="68" t="str">
        <f>IF(AS105=1,_vst!$C$2,IF(AT105=1,_vst!$C$3,IF(AW105=1,_vst!$C$4,"")))</f>
        <v/>
      </c>
      <c r="AQ105" s="20"/>
      <c r="AR105" s="21">
        <f>IF(OR(K105=_vst!$B$3,K105=_vst!$B$9,K105=_vst!$B$10,K105=_vst!$B$11,K105=_vst!$B$12),1,0)</f>
        <v>0</v>
      </c>
      <c r="AS105" s="21">
        <f t="shared" si="2"/>
        <v>0</v>
      </c>
      <c r="AT105" s="21">
        <f t="shared" si="10"/>
        <v>0</v>
      </c>
      <c r="AU105" s="21">
        <f t="shared" si="11"/>
        <v>0</v>
      </c>
      <c r="AV105" s="73">
        <f t="shared" si="3"/>
        <v>0</v>
      </c>
      <c r="AW105" s="73">
        <f t="shared" si="8"/>
        <v>0</v>
      </c>
      <c r="AX105" s="44"/>
      <c r="AY105" s="5"/>
      <c r="AZ105" s="58"/>
    </row>
    <row r="106" spans="1:66" ht="13.5" customHeight="1" x14ac:dyDescent="0.2">
      <c r="A106" s="237"/>
      <c r="B106" s="238"/>
      <c r="C106" s="238"/>
      <c r="D106" s="238"/>
      <c r="E106" s="238"/>
      <c r="F106" s="238"/>
      <c r="G106" s="238"/>
      <c r="H106" s="238"/>
      <c r="I106" s="238"/>
      <c r="J106" s="239"/>
      <c r="K106" s="237"/>
      <c r="L106" s="238"/>
      <c r="M106" s="238"/>
      <c r="N106" s="238"/>
      <c r="O106" s="238"/>
      <c r="P106" s="238"/>
      <c r="Q106" s="239"/>
      <c r="R106" s="195"/>
      <c r="S106" s="196"/>
      <c r="T106" s="196"/>
      <c r="U106" s="197"/>
      <c r="V106" s="114"/>
      <c r="W106" s="272"/>
      <c r="X106" s="273"/>
      <c r="Y106" s="244" t="str">
        <f t="shared" si="4"/>
        <v/>
      </c>
      <c r="Z106" s="245"/>
      <c r="AA106" s="245"/>
      <c r="AB106" s="246"/>
      <c r="AC106" s="195"/>
      <c r="AD106" s="196"/>
      <c r="AE106" s="196"/>
      <c r="AF106" s="197"/>
      <c r="AG106" s="195"/>
      <c r="AH106" s="196"/>
      <c r="AI106" s="196"/>
      <c r="AJ106" s="197"/>
      <c r="AK106" s="198" t="str">
        <f t="shared" si="9"/>
        <v/>
      </c>
      <c r="AL106" s="198"/>
      <c r="AM106" s="198"/>
      <c r="AN106" s="198"/>
      <c r="AO106" s="68" t="str">
        <f>IF(AS106=1,_vst!$C$2,IF(AT106=1,_vst!$C$3,IF(AW106=1,_vst!$C$4,"")))</f>
        <v/>
      </c>
      <c r="AQ106" s="20"/>
      <c r="AR106" s="21">
        <f>IF(OR(K106=_vst!$B$3,K106=_vst!$B$9,K106=_vst!$B$10,K106=_vst!$B$11,K106=_vst!$B$12),1,0)</f>
        <v>0</v>
      </c>
      <c r="AS106" s="21">
        <f t="shared" si="2"/>
        <v>0</v>
      </c>
      <c r="AT106" s="21">
        <f t="shared" si="10"/>
        <v>0</v>
      </c>
      <c r="AU106" s="21">
        <f t="shared" si="11"/>
        <v>0</v>
      </c>
      <c r="AV106" s="73">
        <f t="shared" si="3"/>
        <v>0</v>
      </c>
      <c r="AW106" s="73">
        <f t="shared" si="8"/>
        <v>0</v>
      </c>
      <c r="AX106" s="44"/>
      <c r="AY106" s="5"/>
      <c r="AZ106" s="58"/>
    </row>
    <row r="107" spans="1:66" ht="13.5" customHeight="1" x14ac:dyDescent="0.2">
      <c r="A107" s="237"/>
      <c r="B107" s="238"/>
      <c r="C107" s="238"/>
      <c r="D107" s="238"/>
      <c r="E107" s="238"/>
      <c r="F107" s="238"/>
      <c r="G107" s="238"/>
      <c r="H107" s="238"/>
      <c r="I107" s="238"/>
      <c r="J107" s="239"/>
      <c r="K107" s="237"/>
      <c r="L107" s="238"/>
      <c r="M107" s="238"/>
      <c r="N107" s="238"/>
      <c r="O107" s="238"/>
      <c r="P107" s="238"/>
      <c r="Q107" s="239"/>
      <c r="R107" s="195"/>
      <c r="S107" s="196"/>
      <c r="T107" s="196"/>
      <c r="U107" s="197"/>
      <c r="V107" s="114"/>
      <c r="W107" s="272"/>
      <c r="X107" s="273"/>
      <c r="Y107" s="244" t="str">
        <f t="shared" si="4"/>
        <v/>
      </c>
      <c r="Z107" s="245"/>
      <c r="AA107" s="245"/>
      <c r="AB107" s="246"/>
      <c r="AC107" s="195"/>
      <c r="AD107" s="196"/>
      <c r="AE107" s="196"/>
      <c r="AF107" s="197"/>
      <c r="AG107" s="195"/>
      <c r="AH107" s="196"/>
      <c r="AI107" s="196"/>
      <c r="AJ107" s="197"/>
      <c r="AK107" s="198" t="str">
        <f t="shared" si="9"/>
        <v/>
      </c>
      <c r="AL107" s="198"/>
      <c r="AM107" s="198"/>
      <c r="AN107" s="198"/>
      <c r="AO107" s="68" t="str">
        <f>IF(AS107=1,_vst!$C$2,IF(AT107=1,_vst!$C$3,IF(AW107=1,_vst!$C$4,"")))</f>
        <v/>
      </c>
      <c r="AQ107" s="20"/>
      <c r="AR107" s="21">
        <f>IF(OR(K107=_vst!$B$3,K107=_vst!$B$9,K107=_vst!$B$10,K107=_vst!$B$11,K107=_vst!$B$12),1,0)</f>
        <v>0</v>
      </c>
      <c r="AS107" s="21">
        <f t="shared" si="2"/>
        <v>0</v>
      </c>
      <c r="AT107" s="21">
        <f t="shared" si="10"/>
        <v>0</v>
      </c>
      <c r="AU107" s="21">
        <f t="shared" si="11"/>
        <v>0</v>
      </c>
      <c r="AV107" s="73">
        <f t="shared" si="3"/>
        <v>0</v>
      </c>
      <c r="AW107" s="73">
        <f t="shared" si="8"/>
        <v>0</v>
      </c>
      <c r="AX107" s="44"/>
      <c r="AY107" s="5"/>
      <c r="AZ107" s="58"/>
    </row>
    <row r="108" spans="1:66" ht="13.5" customHeight="1" x14ac:dyDescent="0.2">
      <c r="A108" s="237"/>
      <c r="B108" s="238"/>
      <c r="C108" s="238"/>
      <c r="D108" s="238"/>
      <c r="E108" s="238"/>
      <c r="F108" s="238"/>
      <c r="G108" s="238"/>
      <c r="H108" s="238"/>
      <c r="I108" s="238"/>
      <c r="J108" s="239"/>
      <c r="K108" s="186"/>
      <c r="L108" s="186"/>
      <c r="M108" s="186"/>
      <c r="N108" s="186"/>
      <c r="O108" s="186"/>
      <c r="P108" s="186"/>
      <c r="Q108" s="186"/>
      <c r="R108" s="195"/>
      <c r="S108" s="196"/>
      <c r="T108" s="196"/>
      <c r="U108" s="197"/>
      <c r="V108" s="72"/>
      <c r="W108" s="272"/>
      <c r="X108" s="273"/>
      <c r="Y108" s="244" t="str">
        <f t="shared" si="4"/>
        <v/>
      </c>
      <c r="Z108" s="245"/>
      <c r="AA108" s="245"/>
      <c r="AB108" s="246"/>
      <c r="AC108" s="195"/>
      <c r="AD108" s="196"/>
      <c r="AE108" s="196"/>
      <c r="AF108" s="197"/>
      <c r="AG108" s="195"/>
      <c r="AH108" s="196"/>
      <c r="AI108" s="196"/>
      <c r="AJ108" s="197"/>
      <c r="AK108" s="198" t="str">
        <f t="shared" si="9"/>
        <v/>
      </c>
      <c r="AL108" s="198"/>
      <c r="AM108" s="198"/>
      <c r="AN108" s="198"/>
      <c r="AO108" s="68" t="str">
        <f>IF(AS108=1,_vst!$C$2,IF(AT108=1,_vst!$C$3,IF(AW108=1,_vst!$C$4,"")))</f>
        <v/>
      </c>
      <c r="AQ108" s="20"/>
      <c r="AR108" s="21">
        <f>IF(OR(K108=_vst!$B$3,K108=_vst!$B$9,K108=_vst!$B$10,K108=_vst!$B$11,K108=_vst!$B$12),1,0)</f>
        <v>0</v>
      </c>
      <c r="AS108" s="21">
        <f t="shared" si="2"/>
        <v>0</v>
      </c>
      <c r="AT108" s="21">
        <f t="shared" si="10"/>
        <v>0</v>
      </c>
      <c r="AU108" s="21">
        <f t="shared" si="11"/>
        <v>0</v>
      </c>
      <c r="AV108" s="73">
        <f t="shared" si="3"/>
        <v>0</v>
      </c>
      <c r="AW108" s="73">
        <f t="shared" si="8"/>
        <v>0</v>
      </c>
      <c r="AX108" s="44"/>
      <c r="AY108" s="5"/>
      <c r="AZ108" s="58"/>
    </row>
    <row r="109" spans="1:66" ht="13.5" customHeight="1" x14ac:dyDescent="0.2">
      <c r="A109" s="237"/>
      <c r="B109" s="238"/>
      <c r="C109" s="238"/>
      <c r="D109" s="238"/>
      <c r="E109" s="238"/>
      <c r="F109" s="238"/>
      <c r="G109" s="238"/>
      <c r="H109" s="238"/>
      <c r="I109" s="238"/>
      <c r="J109" s="239"/>
      <c r="K109" s="186"/>
      <c r="L109" s="186"/>
      <c r="M109" s="186"/>
      <c r="N109" s="186"/>
      <c r="O109" s="186"/>
      <c r="P109" s="186"/>
      <c r="Q109" s="186"/>
      <c r="R109" s="195"/>
      <c r="S109" s="196"/>
      <c r="T109" s="196"/>
      <c r="U109" s="197"/>
      <c r="V109" s="72"/>
      <c r="W109" s="272"/>
      <c r="X109" s="273"/>
      <c r="Y109" s="244" t="str">
        <f t="shared" si="4"/>
        <v/>
      </c>
      <c r="Z109" s="245"/>
      <c r="AA109" s="245"/>
      <c r="AB109" s="246"/>
      <c r="AC109" s="195"/>
      <c r="AD109" s="196"/>
      <c r="AE109" s="196"/>
      <c r="AF109" s="197"/>
      <c r="AG109" s="288"/>
      <c r="AH109" s="196"/>
      <c r="AI109" s="196"/>
      <c r="AJ109" s="197"/>
      <c r="AK109" s="198" t="str">
        <f t="shared" si="9"/>
        <v/>
      </c>
      <c r="AL109" s="198"/>
      <c r="AM109" s="198"/>
      <c r="AN109" s="198"/>
      <c r="AO109" s="68" t="str">
        <f>IF(AS109=1,_vst!$C$2,IF(AT109=1,_vst!$C$3,IF(AW109=1,_vst!$C$4,"")))</f>
        <v/>
      </c>
      <c r="AQ109" s="20"/>
      <c r="AR109" s="21">
        <f>IF(OR(K109=_vst!$B$3,K109=_vst!$B$9,K109=_vst!$B$10,K109=_vst!$B$11,K109=_vst!$B$12),1,0)</f>
        <v>0</v>
      </c>
      <c r="AS109" s="21">
        <f t="shared" si="2"/>
        <v>0</v>
      </c>
      <c r="AT109" s="21">
        <f t="shared" si="10"/>
        <v>0</v>
      </c>
      <c r="AU109" s="21">
        <f t="shared" si="11"/>
        <v>0</v>
      </c>
      <c r="AV109" s="73">
        <f t="shared" si="3"/>
        <v>0</v>
      </c>
      <c r="AW109" s="73">
        <f t="shared" si="8"/>
        <v>0</v>
      </c>
      <c r="AX109" s="44"/>
      <c r="AY109" s="5"/>
      <c r="AZ109" s="58"/>
    </row>
    <row r="110" spans="1:66" ht="13.5" customHeight="1" x14ac:dyDescent="0.2">
      <c r="A110" s="237"/>
      <c r="B110" s="238"/>
      <c r="C110" s="238"/>
      <c r="D110" s="238"/>
      <c r="E110" s="238"/>
      <c r="F110" s="238"/>
      <c r="G110" s="238"/>
      <c r="H110" s="238"/>
      <c r="I110" s="238"/>
      <c r="J110" s="239"/>
      <c r="K110" s="186"/>
      <c r="L110" s="186"/>
      <c r="M110" s="186"/>
      <c r="N110" s="186"/>
      <c r="O110" s="186"/>
      <c r="P110" s="186"/>
      <c r="Q110" s="186"/>
      <c r="R110" s="195"/>
      <c r="S110" s="196"/>
      <c r="T110" s="196"/>
      <c r="U110" s="197"/>
      <c r="V110" s="72"/>
      <c r="W110" s="272"/>
      <c r="X110" s="273"/>
      <c r="Y110" s="244" t="str">
        <f t="shared" si="4"/>
        <v/>
      </c>
      <c r="Z110" s="245"/>
      <c r="AA110" s="245"/>
      <c r="AB110" s="246"/>
      <c r="AC110" s="195"/>
      <c r="AD110" s="196"/>
      <c r="AE110" s="196"/>
      <c r="AF110" s="197"/>
      <c r="AG110" s="195"/>
      <c r="AH110" s="196"/>
      <c r="AI110" s="196"/>
      <c r="AJ110" s="197"/>
      <c r="AK110" s="198" t="str">
        <f t="shared" si="9"/>
        <v/>
      </c>
      <c r="AL110" s="198"/>
      <c r="AM110" s="198"/>
      <c r="AN110" s="198"/>
      <c r="AO110" s="68" t="str">
        <f>IF(AS110=1,_vst!$C$2,IF(AT110=1,_vst!$C$3,IF(AW110=1,_vst!$C$4,"")))</f>
        <v/>
      </c>
      <c r="AQ110" s="20"/>
      <c r="AR110" s="21">
        <f>IF(OR(K110=_vst!$B$3,K110=_vst!$B$9,K110=_vst!$B$10,K110=_vst!$B$11,K110=_vst!$B$12),1,0)</f>
        <v>0</v>
      </c>
      <c r="AS110" s="21">
        <f t="shared" si="2"/>
        <v>0</v>
      </c>
      <c r="AT110" s="21">
        <f t="shared" si="10"/>
        <v>0</v>
      </c>
      <c r="AU110" s="21">
        <f t="shared" si="11"/>
        <v>0</v>
      </c>
      <c r="AV110" s="73">
        <f t="shared" si="3"/>
        <v>0</v>
      </c>
      <c r="AW110" s="73">
        <f t="shared" si="8"/>
        <v>0</v>
      </c>
      <c r="AX110" s="44"/>
      <c r="AY110" s="5"/>
      <c r="AZ110" s="58"/>
    </row>
    <row r="111" spans="1:66" ht="13.5" customHeight="1" x14ac:dyDescent="0.2">
      <c r="A111" s="237"/>
      <c r="B111" s="238"/>
      <c r="C111" s="238"/>
      <c r="D111" s="238"/>
      <c r="E111" s="238"/>
      <c r="F111" s="238"/>
      <c r="G111" s="238"/>
      <c r="H111" s="238"/>
      <c r="I111" s="238"/>
      <c r="J111" s="239"/>
      <c r="K111" s="186"/>
      <c r="L111" s="186"/>
      <c r="M111" s="186"/>
      <c r="N111" s="186"/>
      <c r="O111" s="186"/>
      <c r="P111" s="186"/>
      <c r="Q111" s="186"/>
      <c r="R111" s="195"/>
      <c r="S111" s="196"/>
      <c r="T111" s="196"/>
      <c r="U111" s="197"/>
      <c r="V111" s="72"/>
      <c r="W111" s="272"/>
      <c r="X111" s="273"/>
      <c r="Y111" s="244" t="str">
        <f t="shared" si="4"/>
        <v/>
      </c>
      <c r="Z111" s="245"/>
      <c r="AA111" s="245"/>
      <c r="AB111" s="246"/>
      <c r="AC111" s="195"/>
      <c r="AD111" s="196"/>
      <c r="AE111" s="196"/>
      <c r="AF111" s="197"/>
      <c r="AG111" s="195"/>
      <c r="AH111" s="196"/>
      <c r="AI111" s="196"/>
      <c r="AJ111" s="197"/>
      <c r="AK111" s="198" t="str">
        <f t="shared" si="9"/>
        <v/>
      </c>
      <c r="AL111" s="198"/>
      <c r="AM111" s="198"/>
      <c r="AN111" s="198"/>
      <c r="AO111" s="68" t="str">
        <f>IF(AS111=1,_vst!$C$2,IF(AT111=1,_vst!$C$3,IF(AW111=1,_vst!$C$4,"")))</f>
        <v/>
      </c>
      <c r="AQ111" s="20"/>
      <c r="AR111" s="21">
        <f>IF(OR(K111=_vst!$B$3,K111=_vst!$B$9,K111=_vst!$B$10,K111=_vst!$B$11,K111=_vst!$B$12),1,0)</f>
        <v>0</v>
      </c>
      <c r="AS111" s="21">
        <f t="shared" si="2"/>
        <v>0</v>
      </c>
      <c r="AT111" s="21">
        <f t="shared" si="10"/>
        <v>0</v>
      </c>
      <c r="AU111" s="21">
        <f t="shared" si="11"/>
        <v>0</v>
      </c>
      <c r="AV111" s="73">
        <f t="shared" si="3"/>
        <v>0</v>
      </c>
      <c r="AW111" s="73">
        <f t="shared" si="8"/>
        <v>0</v>
      </c>
      <c r="AX111" s="44"/>
      <c r="AY111" s="5"/>
      <c r="AZ111" s="58"/>
    </row>
    <row r="112" spans="1:66" ht="13.5" customHeight="1" x14ac:dyDescent="0.2">
      <c r="A112" s="237"/>
      <c r="B112" s="238"/>
      <c r="C112" s="238"/>
      <c r="D112" s="238"/>
      <c r="E112" s="238"/>
      <c r="F112" s="238"/>
      <c r="G112" s="238"/>
      <c r="H112" s="238"/>
      <c r="I112" s="238"/>
      <c r="J112" s="239"/>
      <c r="K112" s="186"/>
      <c r="L112" s="186"/>
      <c r="M112" s="186"/>
      <c r="N112" s="186"/>
      <c r="O112" s="186"/>
      <c r="P112" s="186"/>
      <c r="Q112" s="186"/>
      <c r="R112" s="195"/>
      <c r="S112" s="196"/>
      <c r="T112" s="196"/>
      <c r="U112" s="197"/>
      <c r="V112" s="72"/>
      <c r="W112" s="272"/>
      <c r="X112" s="273"/>
      <c r="Y112" s="244" t="str">
        <f t="shared" si="4"/>
        <v/>
      </c>
      <c r="Z112" s="245"/>
      <c r="AA112" s="245"/>
      <c r="AB112" s="246"/>
      <c r="AC112" s="195"/>
      <c r="AD112" s="196"/>
      <c r="AE112" s="196"/>
      <c r="AF112" s="197"/>
      <c r="AG112" s="195"/>
      <c r="AH112" s="196"/>
      <c r="AI112" s="196"/>
      <c r="AJ112" s="197"/>
      <c r="AK112" s="198" t="str">
        <f t="shared" si="9"/>
        <v/>
      </c>
      <c r="AL112" s="198"/>
      <c r="AM112" s="198"/>
      <c r="AN112" s="198"/>
      <c r="AO112" s="68" t="str">
        <f>IF(AS112=1,_vst!$C$2,IF(AT112=1,_vst!$C$3,IF(AW112=1,_vst!$C$4,"")))</f>
        <v/>
      </c>
      <c r="AQ112" s="20"/>
      <c r="AR112" s="21">
        <f>IF(OR(K112=_vst!$B$3,K112=_vst!$B$9,K112=_vst!$B$10,K112=_vst!$B$11,K112=_vst!$B$12),1,0)</f>
        <v>0</v>
      </c>
      <c r="AS112" s="21">
        <f t="shared" si="2"/>
        <v>0</v>
      </c>
      <c r="AT112" s="21">
        <f t="shared" si="10"/>
        <v>0</v>
      </c>
      <c r="AU112" s="21">
        <f t="shared" si="11"/>
        <v>0</v>
      </c>
      <c r="AV112" s="73">
        <f t="shared" si="3"/>
        <v>0</v>
      </c>
      <c r="AW112" s="73">
        <f t="shared" si="8"/>
        <v>0</v>
      </c>
      <c r="AX112" s="44"/>
      <c r="AY112" s="5"/>
      <c r="AZ112" s="58"/>
    </row>
    <row r="113" spans="1:52" ht="13.5" customHeight="1" x14ac:dyDescent="0.2">
      <c r="A113" s="237"/>
      <c r="B113" s="238"/>
      <c r="C113" s="238"/>
      <c r="D113" s="238"/>
      <c r="E113" s="238"/>
      <c r="F113" s="238"/>
      <c r="G113" s="238"/>
      <c r="H113" s="238"/>
      <c r="I113" s="238"/>
      <c r="J113" s="239"/>
      <c r="K113" s="186"/>
      <c r="L113" s="186"/>
      <c r="M113" s="186"/>
      <c r="N113" s="186"/>
      <c r="O113" s="186"/>
      <c r="P113" s="186"/>
      <c r="Q113" s="186"/>
      <c r="R113" s="195"/>
      <c r="S113" s="196"/>
      <c r="T113" s="196"/>
      <c r="U113" s="197"/>
      <c r="V113" s="72"/>
      <c r="W113" s="272"/>
      <c r="X113" s="273"/>
      <c r="Y113" s="244" t="str">
        <f t="shared" si="4"/>
        <v/>
      </c>
      <c r="Z113" s="245"/>
      <c r="AA113" s="245"/>
      <c r="AB113" s="246"/>
      <c r="AC113" s="195"/>
      <c r="AD113" s="196"/>
      <c r="AE113" s="196"/>
      <c r="AF113" s="197"/>
      <c r="AG113" s="195"/>
      <c r="AH113" s="196"/>
      <c r="AI113" s="196"/>
      <c r="AJ113" s="197"/>
      <c r="AK113" s="198" t="str">
        <f t="shared" ref="AK113" si="12">IF(Y113="","",Y113-AC113-AG113)</f>
        <v/>
      </c>
      <c r="AL113" s="198"/>
      <c r="AM113" s="198"/>
      <c r="AN113" s="198"/>
      <c r="AO113" s="68" t="str">
        <f>IF(AS113=1,_vst!$C$2,IF(AT113=1,_vst!$C$3,IF(AW113=1,_vst!$C$4,"")))</f>
        <v/>
      </c>
      <c r="AQ113" s="20"/>
      <c r="AR113" s="21">
        <f>IF(OR(K113=_vst!$B$3,K113=_vst!$B$9,K113=_vst!$B$10,K113=_vst!$B$11,K113=_vst!$B$12),1,0)</f>
        <v>0</v>
      </c>
      <c r="AS113" s="21">
        <f t="shared" ref="AS113" si="13">IF(AC113&gt;0,IF(AR113=1,1,0),0)</f>
        <v>0</v>
      </c>
      <c r="AT113" s="21">
        <f t="shared" ref="AT113" si="14">IF(AC113+AG113&gt;Y113,1,0)</f>
        <v>0</v>
      </c>
      <c r="AU113" s="21">
        <f t="shared" ref="AU113" si="15">IF(AC113&gt;0,IF(AG113&gt;0,1,0),0)</f>
        <v>0</v>
      </c>
      <c r="AV113" s="73">
        <f t="shared" si="3"/>
        <v>0</v>
      </c>
      <c r="AW113" s="73">
        <f t="shared" si="8"/>
        <v>0</v>
      </c>
      <c r="AX113" s="44"/>
      <c r="AY113" s="5"/>
      <c r="AZ113" s="58"/>
    </row>
    <row r="114" spans="1:52" ht="13.5" customHeight="1" x14ac:dyDescent="0.2">
      <c r="A114" s="237"/>
      <c r="B114" s="238"/>
      <c r="C114" s="238"/>
      <c r="D114" s="238"/>
      <c r="E114" s="238"/>
      <c r="F114" s="238"/>
      <c r="G114" s="238"/>
      <c r="H114" s="238"/>
      <c r="I114" s="238"/>
      <c r="J114" s="239"/>
      <c r="K114" s="186"/>
      <c r="L114" s="186"/>
      <c r="M114" s="186"/>
      <c r="N114" s="186"/>
      <c r="O114" s="186"/>
      <c r="P114" s="186"/>
      <c r="Q114" s="186"/>
      <c r="R114" s="195"/>
      <c r="S114" s="196"/>
      <c r="T114" s="196"/>
      <c r="U114" s="197"/>
      <c r="V114" s="72"/>
      <c r="W114" s="272"/>
      <c r="X114" s="273"/>
      <c r="Y114" s="244" t="str">
        <f t="shared" si="4"/>
        <v/>
      </c>
      <c r="Z114" s="245"/>
      <c r="AA114" s="245"/>
      <c r="AB114" s="246"/>
      <c r="AC114" s="195"/>
      <c r="AD114" s="196"/>
      <c r="AE114" s="196"/>
      <c r="AF114" s="197"/>
      <c r="AG114" s="195"/>
      <c r="AH114" s="196"/>
      <c r="AI114" s="196"/>
      <c r="AJ114" s="197"/>
      <c r="AK114" s="189" t="str">
        <f t="shared" si="9"/>
        <v/>
      </c>
      <c r="AL114" s="189"/>
      <c r="AM114" s="189"/>
      <c r="AN114" s="189"/>
      <c r="AO114" s="68" t="str">
        <f>IF(AS114=1,_vst!$C$2,IF(AT114=1,_vst!$C$3,IF(AW114=1,_vst!$C$4,"")))</f>
        <v/>
      </c>
      <c r="AQ114" s="20"/>
      <c r="AR114" s="21">
        <f>IF(OR(K114=_vst!$B$3,K114=_vst!$B$9,K114=_vst!$B$10,K114=_vst!$B$11,K114=_vst!$B$12),1,0)</f>
        <v>0</v>
      </c>
      <c r="AS114" s="21">
        <f t="shared" si="2"/>
        <v>0</v>
      </c>
      <c r="AT114" s="21">
        <f t="shared" si="10"/>
        <v>0</v>
      </c>
      <c r="AU114" s="21">
        <f t="shared" si="11"/>
        <v>0</v>
      </c>
      <c r="AV114" s="73">
        <f t="shared" si="3"/>
        <v>0</v>
      </c>
      <c r="AW114" s="73">
        <f t="shared" si="8"/>
        <v>0</v>
      </c>
      <c r="AX114" s="44"/>
      <c r="AY114" s="5"/>
      <c r="AZ114" s="58"/>
    </row>
    <row r="115" spans="1:52" ht="13.5" customHeight="1" x14ac:dyDescent="0.2">
      <c r="A115" s="50"/>
      <c r="B115" s="50"/>
      <c r="C115" s="50"/>
      <c r="D115" s="50"/>
      <c r="E115" s="50"/>
      <c r="F115" s="50"/>
      <c r="G115" s="50"/>
      <c r="H115" s="50"/>
      <c r="I115" s="50"/>
      <c r="J115" s="50"/>
      <c r="K115" s="50"/>
      <c r="L115" s="50"/>
      <c r="M115" s="50"/>
      <c r="N115" s="50"/>
      <c r="O115" s="50"/>
      <c r="P115" s="50"/>
      <c r="Q115" s="50"/>
      <c r="R115" s="50"/>
      <c r="S115" s="50"/>
      <c r="T115" s="50"/>
      <c r="U115" s="50"/>
      <c r="V115" s="50"/>
      <c r="W115" s="50"/>
      <c r="X115" s="50"/>
      <c r="Y115" s="51"/>
      <c r="Z115" s="51"/>
      <c r="AA115" s="51"/>
      <c r="AB115" s="51"/>
      <c r="AC115" s="250">
        <f>SUM(AC86:AF114)</f>
        <v>0</v>
      </c>
      <c r="AD115" s="250"/>
      <c r="AE115" s="250"/>
      <c r="AF115" s="250"/>
      <c r="AG115" s="250">
        <f t="shared" ref="AG115" si="16">SUM(AG86:AJ114)</f>
        <v>0</v>
      </c>
      <c r="AH115" s="250"/>
      <c r="AI115" s="250"/>
      <c r="AJ115" s="250"/>
      <c r="AK115" s="199">
        <f t="shared" ref="AK115" si="17">SUM(AK86:AN114)</f>
        <v>0</v>
      </c>
      <c r="AL115" s="199"/>
      <c r="AM115" s="199"/>
      <c r="AN115" s="199"/>
      <c r="AO115" s="68" t="str">
        <f>IF(AR115=1,_vst!$C$7,"")</f>
        <v/>
      </c>
      <c r="AQ115" s="20"/>
      <c r="AR115" s="21">
        <f>IF(AND(AC115&lt;&gt;0,OR(AC115&lt;AU119,AC115&gt;AU120)),1,0)</f>
        <v>0</v>
      </c>
      <c r="AS115" s="64" t="s">
        <v>95</v>
      </c>
      <c r="AT115" s="44"/>
      <c r="AU115" s="44"/>
      <c r="AV115" s="21">
        <f>SUM(AV86:AV114)</f>
        <v>0</v>
      </c>
      <c r="AW115" s="44"/>
      <c r="AX115" s="44"/>
      <c r="AY115" s="5"/>
      <c r="AZ115" s="58"/>
    </row>
    <row r="116" spans="1:52" ht="13.5" customHeight="1" x14ac:dyDescent="0.2">
      <c r="A116" s="14"/>
      <c r="O116" s="20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121" t="s">
        <v>182</v>
      </c>
      <c r="AK116" s="200">
        <f>SUM(AC115:AN115)</f>
        <v>0</v>
      </c>
      <c r="AL116" s="201"/>
      <c r="AM116" s="201"/>
      <c r="AN116" s="202"/>
      <c r="AO116" s="69"/>
      <c r="AR116" s="65">
        <v>1000000</v>
      </c>
      <c r="AS116" s="25" t="s">
        <v>96</v>
      </c>
      <c r="AT116" s="5"/>
      <c r="AU116" s="5"/>
      <c r="AV116" s="21">
        <f>IF(AND(AK116&gt;0,I23=""),1,0)</f>
        <v>0</v>
      </c>
      <c r="AW116" s="5" t="s">
        <v>190</v>
      </c>
      <c r="AX116" s="5"/>
      <c r="AY116" s="5"/>
      <c r="AZ116" s="58"/>
    </row>
    <row r="117" spans="1:52" ht="13.5" customHeight="1" x14ac:dyDescent="0.25">
      <c r="A117" s="14" t="s">
        <v>65</v>
      </c>
      <c r="O117" s="204"/>
      <c r="P117" s="257"/>
      <c r="Q117" s="61" t="str">
        <f>IF(O117="",_vst!$C$11,"")</f>
        <v>vyberte ANO/NE</v>
      </c>
      <c r="R117" s="61"/>
      <c r="S117" s="61"/>
      <c r="T117" s="61"/>
      <c r="U117" s="61"/>
      <c r="V117" s="61"/>
      <c r="W117" s="61"/>
      <c r="X117" s="61"/>
      <c r="AR117" s="65">
        <v>45000000</v>
      </c>
      <c r="AS117" s="25" t="s">
        <v>97</v>
      </c>
      <c r="AT117" s="5"/>
      <c r="AU117" s="5"/>
      <c r="AV117" s="5"/>
      <c r="AW117" s="5"/>
      <c r="AX117" s="5"/>
      <c r="AY117" s="5"/>
      <c r="AZ117" s="58"/>
    </row>
    <row r="118" spans="1:52" ht="3.75" customHeight="1" x14ac:dyDescent="0.2">
      <c r="AR118" s="125"/>
      <c r="AS118" s="5"/>
      <c r="AT118" s="5"/>
      <c r="AU118" s="5"/>
      <c r="AV118" s="5"/>
      <c r="AW118" s="5"/>
      <c r="AX118" s="5"/>
      <c r="AY118" s="5"/>
      <c r="AZ118" s="58"/>
    </row>
    <row r="119" spans="1:52" ht="13.5" customHeight="1" x14ac:dyDescent="0.2">
      <c r="A119" s="14" t="s">
        <v>113</v>
      </c>
      <c r="O119" s="313"/>
      <c r="P119" s="314"/>
      <c r="Q119" s="315"/>
      <c r="R119" s="187" t="str">
        <f>IF(OR(AV115=0,O119&lt;&gt;""),"",_vst!$C$12)</f>
        <v/>
      </c>
      <c r="S119" s="188"/>
      <c r="T119" s="188"/>
      <c r="U119" s="188"/>
      <c r="V119" s="188"/>
      <c r="W119" s="188"/>
      <c r="X119" s="188"/>
      <c r="Y119" s="188"/>
      <c r="Z119" s="188"/>
      <c r="AA119" s="188"/>
      <c r="AB119" s="188"/>
      <c r="AC119" s="188"/>
      <c r="AD119" s="188"/>
      <c r="AE119" s="188"/>
      <c r="AF119" s="188"/>
      <c r="AG119" s="188"/>
      <c r="AH119" s="188"/>
      <c r="AI119" s="188"/>
      <c r="AJ119" s="188"/>
      <c r="AK119" s="188"/>
      <c r="AL119" s="188"/>
      <c r="AM119" s="188"/>
      <c r="AN119" s="188"/>
      <c r="AR119" s="65">
        <v>650000</v>
      </c>
      <c r="AS119" s="25" t="s">
        <v>96</v>
      </c>
      <c r="AT119" s="5"/>
      <c r="AU119" s="65">
        <f>IF(I23=_vst!$B$21,AR116,AR119)</f>
        <v>650000</v>
      </c>
      <c r="AV119" s="25" t="s">
        <v>96</v>
      </c>
      <c r="AW119" s="66">
        <f>AU119/1000000</f>
        <v>0.65</v>
      </c>
      <c r="AX119" s="5"/>
      <c r="AY119" s="5"/>
      <c r="AZ119" s="58"/>
    </row>
    <row r="120" spans="1:52" ht="12" x14ac:dyDescent="0.2">
      <c r="AR120" s="65">
        <v>60000000</v>
      </c>
      <c r="AS120" s="25" t="s">
        <v>97</v>
      </c>
      <c r="AT120" s="59"/>
      <c r="AU120" s="65">
        <f>IF(I23=_vst!$B$21,AR117,AR120)</f>
        <v>60000000</v>
      </c>
      <c r="AV120" s="25" t="s">
        <v>97</v>
      </c>
      <c r="AW120" s="66">
        <f>AU120/1000000</f>
        <v>60</v>
      </c>
      <c r="AX120" s="59"/>
      <c r="AY120" s="59"/>
      <c r="AZ120" s="60"/>
    </row>
    <row r="121" spans="1:52" ht="15" customHeight="1" x14ac:dyDescent="0.2">
      <c r="A121" s="47" t="s">
        <v>79</v>
      </c>
      <c r="B121" s="14"/>
      <c r="L121" s="20"/>
      <c r="AC121" s="20"/>
      <c r="AF121" s="20"/>
      <c r="AJ121" s="120" t="str">
        <f>IF($AY$86=0,"",_vst!$C$5)</f>
        <v/>
      </c>
      <c r="AT121" s="5"/>
    </row>
    <row r="122" spans="1:52" ht="3.75" customHeight="1" x14ac:dyDescent="0.2"/>
    <row r="123" spans="1:52" ht="27" customHeight="1" x14ac:dyDescent="0.2">
      <c r="A123" s="46"/>
      <c r="B123" s="219" t="s">
        <v>83</v>
      </c>
      <c r="C123" s="220"/>
      <c r="D123" s="220"/>
      <c r="E123" s="220"/>
      <c r="F123" s="220"/>
      <c r="G123" s="220"/>
      <c r="H123" s="220"/>
      <c r="I123" s="220"/>
      <c r="J123" s="220"/>
      <c r="K123" s="265"/>
      <c r="L123" s="265"/>
      <c r="M123" s="265"/>
      <c r="N123" s="265"/>
      <c r="O123" s="266"/>
      <c r="P123" s="247" t="s">
        <v>126</v>
      </c>
      <c r="Q123" s="248"/>
      <c r="R123" s="248"/>
      <c r="S123" s="248"/>
      <c r="T123" s="249"/>
      <c r="U123" s="190" t="s">
        <v>54</v>
      </c>
      <c r="V123" s="190"/>
      <c r="W123" s="190"/>
      <c r="X123" s="190"/>
      <c r="Y123" s="190" t="s">
        <v>46</v>
      </c>
      <c r="Z123" s="190"/>
      <c r="AA123" s="190"/>
      <c r="AB123" s="190"/>
      <c r="AC123" s="190" t="s">
        <v>164</v>
      </c>
      <c r="AD123" s="190"/>
      <c r="AE123" s="190"/>
      <c r="AF123" s="190"/>
      <c r="AG123" s="190" t="s">
        <v>80</v>
      </c>
      <c r="AH123" s="190"/>
      <c r="AI123" s="190"/>
      <c r="AJ123" s="190"/>
      <c r="AQ123" s="23"/>
    </row>
    <row r="124" spans="1:52" ht="15" customHeight="1" x14ac:dyDescent="0.25">
      <c r="A124" s="95">
        <v>1</v>
      </c>
      <c r="B124" s="261" t="s">
        <v>88</v>
      </c>
      <c r="C124" s="264"/>
      <c r="D124" s="264"/>
      <c r="E124" s="264"/>
      <c r="F124" s="264"/>
      <c r="G124" s="264"/>
      <c r="H124" s="264"/>
      <c r="I124" s="264"/>
      <c r="J124" s="264"/>
      <c r="K124" s="264"/>
      <c r="L124" s="264"/>
      <c r="M124" s="264"/>
      <c r="N124" s="264"/>
      <c r="O124" s="264"/>
      <c r="P124" s="174">
        <f ca="1">SUMIF(K86:Q114,_vst!B2,Y86:AB114)</f>
        <v>0</v>
      </c>
      <c r="Q124" s="175"/>
      <c r="R124" s="175"/>
      <c r="S124" s="175"/>
      <c r="T124" s="176"/>
      <c r="U124" s="230">
        <f ca="1">P124</f>
        <v>0</v>
      </c>
      <c r="V124" s="230"/>
      <c r="W124" s="230"/>
      <c r="X124" s="230"/>
      <c r="Y124" s="230">
        <f ca="1">SUMIF(K86:Q114,_vst!B2,AC86:AF114)</f>
        <v>0</v>
      </c>
      <c r="Z124" s="230"/>
      <c r="AA124" s="230"/>
      <c r="AB124" s="230"/>
      <c r="AC124" s="230">
        <f ca="1">SUMIF(K86:Q114,_vst!B2,AG86:AJ114)</f>
        <v>0</v>
      </c>
      <c r="AD124" s="230"/>
      <c r="AE124" s="230"/>
      <c r="AF124" s="230"/>
      <c r="AG124" s="191">
        <f ca="1">SUMIF(K86:Q114,_vst!B2,AK86:AN114)</f>
        <v>0</v>
      </c>
      <c r="AH124" s="192"/>
      <c r="AI124" s="192"/>
      <c r="AJ124" s="193"/>
      <c r="AQ124" s="24"/>
    </row>
    <row r="125" spans="1:52" ht="15" customHeight="1" x14ac:dyDescent="0.2">
      <c r="A125" s="95">
        <v>2</v>
      </c>
      <c r="B125" s="261" t="s">
        <v>49</v>
      </c>
      <c r="C125" s="262"/>
      <c r="D125" s="262"/>
      <c r="E125" s="262"/>
      <c r="F125" s="262"/>
      <c r="G125" s="262"/>
      <c r="H125" s="262"/>
      <c r="I125" s="262"/>
      <c r="J125" s="262"/>
      <c r="K125" s="263"/>
      <c r="L125" s="263"/>
      <c r="M125" s="263"/>
      <c r="N125" s="263"/>
      <c r="O125" s="263"/>
      <c r="P125" s="177">
        <f ca="1">P126+P131</f>
        <v>0</v>
      </c>
      <c r="Q125" s="178"/>
      <c r="R125" s="178"/>
      <c r="S125" s="178"/>
      <c r="T125" s="179"/>
      <c r="U125" s="194">
        <f ca="1">U126+U131</f>
        <v>0</v>
      </c>
      <c r="V125" s="194"/>
      <c r="W125" s="194"/>
      <c r="X125" s="194"/>
      <c r="Y125" s="194">
        <f ca="1">Y126+Y131</f>
        <v>0</v>
      </c>
      <c r="Z125" s="194"/>
      <c r="AA125" s="194"/>
      <c r="AB125" s="194"/>
      <c r="AC125" s="194">
        <f ca="1">AC126+AC131</f>
        <v>0</v>
      </c>
      <c r="AD125" s="194"/>
      <c r="AE125" s="194"/>
      <c r="AF125" s="194"/>
      <c r="AG125" s="194">
        <f ca="1">AG126+AG131</f>
        <v>0</v>
      </c>
      <c r="AH125" s="194"/>
      <c r="AI125" s="194"/>
      <c r="AJ125" s="194"/>
      <c r="AQ125" s="24"/>
      <c r="AR125" s="5"/>
      <c r="AS125" s="5"/>
      <c r="AT125" s="5"/>
      <c r="AU125" s="5"/>
      <c r="AV125" s="5"/>
      <c r="AW125" s="5"/>
      <c r="AX125" s="5"/>
      <c r="AY125" s="5"/>
    </row>
    <row r="126" spans="1:52" ht="15" customHeight="1" x14ac:dyDescent="0.2">
      <c r="A126" s="95">
        <v>3</v>
      </c>
      <c r="B126" s="76"/>
      <c r="C126" s="96" t="s">
        <v>52</v>
      </c>
      <c r="D126" s="97" t="s">
        <v>82</v>
      </c>
      <c r="E126" s="97"/>
      <c r="F126" s="97"/>
      <c r="G126" s="97"/>
      <c r="H126" s="97"/>
      <c r="I126" s="97"/>
      <c r="J126" s="97"/>
      <c r="K126" s="97"/>
      <c r="L126" s="97"/>
      <c r="M126" s="97"/>
      <c r="N126" s="97"/>
      <c r="O126" s="97"/>
      <c r="P126" s="177">
        <f ca="1">SUM(P127:T130)</f>
        <v>0</v>
      </c>
      <c r="Q126" s="178"/>
      <c r="R126" s="178"/>
      <c r="S126" s="178"/>
      <c r="T126" s="179"/>
      <c r="U126" s="194">
        <f ca="1">SUM(U127:X130)</f>
        <v>0</v>
      </c>
      <c r="V126" s="194"/>
      <c r="W126" s="194"/>
      <c r="X126" s="194"/>
      <c r="Y126" s="194">
        <f ca="1">SUM(Y127:AB130)</f>
        <v>0</v>
      </c>
      <c r="Z126" s="194"/>
      <c r="AA126" s="194"/>
      <c r="AB126" s="194"/>
      <c r="AC126" s="194">
        <f ca="1">SUM(AC127:AF130)</f>
        <v>0</v>
      </c>
      <c r="AD126" s="194"/>
      <c r="AE126" s="194"/>
      <c r="AF126" s="194"/>
      <c r="AG126" s="194">
        <f ca="1">SUM(AG127:AJ130)</f>
        <v>0</v>
      </c>
      <c r="AH126" s="194"/>
      <c r="AI126" s="194"/>
      <c r="AJ126" s="194"/>
      <c r="AQ126" s="24"/>
      <c r="AR126" s="5"/>
      <c r="AS126" s="5"/>
      <c r="AT126" s="5"/>
      <c r="AU126" s="5"/>
      <c r="AV126" s="5"/>
      <c r="AW126" s="5"/>
      <c r="AX126" s="5"/>
      <c r="AY126" s="5"/>
    </row>
    <row r="127" spans="1:52" ht="15" customHeight="1" x14ac:dyDescent="0.2">
      <c r="A127" s="95">
        <v>4</v>
      </c>
      <c r="B127" s="98"/>
      <c r="C127" s="97"/>
      <c r="D127" s="99"/>
      <c r="E127" s="267" t="s">
        <v>53</v>
      </c>
      <c r="F127" s="268"/>
      <c r="G127" s="268"/>
      <c r="H127" s="268"/>
      <c r="I127" s="268"/>
      <c r="J127" s="268"/>
      <c r="K127" s="268"/>
      <c r="L127" s="268"/>
      <c r="M127" s="268"/>
      <c r="N127" s="268"/>
      <c r="O127" s="268"/>
      <c r="P127" s="174">
        <f ca="1">SUMIF(K86:Q114,_vst!B3,Y86:AB114)</f>
        <v>0</v>
      </c>
      <c r="Q127" s="175"/>
      <c r="R127" s="175"/>
      <c r="S127" s="175"/>
      <c r="T127" s="176"/>
      <c r="U127" s="229">
        <f>IF(O117="Ano",AR133,0)</f>
        <v>0</v>
      </c>
      <c r="V127" s="229"/>
      <c r="W127" s="229"/>
      <c r="X127" s="229"/>
      <c r="Y127" s="167" t="s">
        <v>55</v>
      </c>
      <c r="Z127" s="167"/>
      <c r="AA127" s="167"/>
      <c r="AB127" s="167"/>
      <c r="AC127" s="229">
        <f ca="1">SUMIF(K86:Q114,_vst!B3,AG86:AJ114)</f>
        <v>0</v>
      </c>
      <c r="AD127" s="229"/>
      <c r="AE127" s="229"/>
      <c r="AF127" s="229"/>
      <c r="AG127" s="174">
        <f ca="1">SUMIF(K86:Q114,_vst!B3,AK86:AN114)</f>
        <v>0</v>
      </c>
      <c r="AH127" s="175"/>
      <c r="AI127" s="175"/>
      <c r="AJ127" s="176"/>
      <c r="AQ127" s="24"/>
      <c r="AR127" s="5"/>
      <c r="AT127" s="5"/>
      <c r="AU127" s="5"/>
      <c r="AV127" s="5"/>
      <c r="AW127" s="5"/>
      <c r="AX127" s="5"/>
      <c r="AY127" s="5"/>
    </row>
    <row r="128" spans="1:52" ht="24" customHeight="1" x14ac:dyDescent="0.25">
      <c r="A128" s="95">
        <v>5</v>
      </c>
      <c r="B128" s="98"/>
      <c r="C128" s="100"/>
      <c r="D128" s="101"/>
      <c r="E128" s="262" t="s">
        <v>85</v>
      </c>
      <c r="F128" s="269"/>
      <c r="G128" s="269"/>
      <c r="H128" s="269"/>
      <c r="I128" s="269"/>
      <c r="J128" s="269"/>
      <c r="K128" s="269"/>
      <c r="L128" s="269"/>
      <c r="M128" s="269"/>
      <c r="N128" s="269"/>
      <c r="O128" s="269"/>
      <c r="P128" s="174">
        <f ca="1">SUMIF(K86:Q114,_vst!B4,Y86:AB114)</f>
        <v>0</v>
      </c>
      <c r="Q128" s="175"/>
      <c r="R128" s="175"/>
      <c r="S128" s="175"/>
      <c r="T128" s="176"/>
      <c r="U128" s="229">
        <f ca="1">P128</f>
        <v>0</v>
      </c>
      <c r="V128" s="229"/>
      <c r="W128" s="229"/>
      <c r="X128" s="229"/>
      <c r="Y128" s="229">
        <f ca="1">SUMIF(K86:Q114,_vst!B4,AC86:AF114)</f>
        <v>0</v>
      </c>
      <c r="Z128" s="229"/>
      <c r="AA128" s="229"/>
      <c r="AB128" s="229"/>
      <c r="AC128" s="229">
        <f ca="1">SUMIF(K86:Q114,_vst!B4,AG86:AJ114)</f>
        <v>0</v>
      </c>
      <c r="AD128" s="229"/>
      <c r="AE128" s="229"/>
      <c r="AF128" s="229"/>
      <c r="AG128" s="174">
        <f ca="1">SUMIF(K86:Q114,_vst!B4,AK86:AN114)</f>
        <v>0</v>
      </c>
      <c r="AH128" s="175"/>
      <c r="AI128" s="175"/>
      <c r="AJ128" s="176"/>
      <c r="AQ128" s="24"/>
      <c r="AR128" s="5"/>
      <c r="AS128" s="5"/>
      <c r="AT128" s="5"/>
      <c r="AU128" s="5"/>
      <c r="AV128" s="5"/>
      <c r="AW128" s="5"/>
      <c r="AX128" s="5"/>
      <c r="AY128" s="5"/>
    </row>
    <row r="129" spans="1:51" x14ac:dyDescent="0.2">
      <c r="A129" s="95">
        <v>6</v>
      </c>
      <c r="B129" s="98"/>
      <c r="C129" s="101"/>
      <c r="D129" s="101"/>
      <c r="E129" s="97" t="s">
        <v>171</v>
      </c>
      <c r="F129" s="102"/>
      <c r="G129" s="102"/>
      <c r="H129" s="102"/>
      <c r="I129" s="102"/>
      <c r="J129" s="102"/>
      <c r="K129" s="102"/>
      <c r="L129" s="102"/>
      <c r="M129" s="102"/>
      <c r="N129" s="102"/>
      <c r="O129" s="103"/>
      <c r="P129" s="174">
        <f ca="1">SUMIF(K86:Q114,_vst!B5,Y86:AB114)</f>
        <v>0</v>
      </c>
      <c r="Q129" s="175"/>
      <c r="R129" s="175"/>
      <c r="S129" s="175"/>
      <c r="T129" s="176"/>
      <c r="U129" s="229">
        <f ca="1">P129</f>
        <v>0</v>
      </c>
      <c r="V129" s="229"/>
      <c r="W129" s="229"/>
      <c r="X129" s="229"/>
      <c r="Y129" s="229">
        <f ca="1">SUMIF(K86:Q114,_vst!B5,AC86:AF114)</f>
        <v>0</v>
      </c>
      <c r="Z129" s="229"/>
      <c r="AA129" s="229"/>
      <c r="AB129" s="229"/>
      <c r="AC129" s="229">
        <f ca="1">SUMIF(K86:Q114,_vst!B5,AG86:AJ114)</f>
        <v>0</v>
      </c>
      <c r="AD129" s="229"/>
      <c r="AE129" s="229"/>
      <c r="AF129" s="229"/>
      <c r="AG129" s="174">
        <f ca="1">SUMIF(K86:Q114,_vst!B5,AK86:AN114)</f>
        <v>0</v>
      </c>
      <c r="AH129" s="175"/>
      <c r="AI129" s="175"/>
      <c r="AJ129" s="176"/>
      <c r="AQ129" s="24"/>
      <c r="AR129" s="5"/>
      <c r="AS129" s="5"/>
      <c r="AT129" s="5"/>
      <c r="AU129" s="5"/>
      <c r="AV129" s="5"/>
      <c r="AW129" s="5"/>
      <c r="AX129" s="5"/>
      <c r="AY129" s="5"/>
    </row>
    <row r="130" spans="1:51" x14ac:dyDescent="0.2">
      <c r="A130" s="95"/>
      <c r="B130" s="98"/>
      <c r="C130" s="101"/>
      <c r="D130" s="101"/>
      <c r="E130" s="97" t="s">
        <v>172</v>
      </c>
      <c r="F130" s="113"/>
      <c r="G130" s="113"/>
      <c r="H130" s="113"/>
      <c r="I130" s="113"/>
      <c r="J130" s="113"/>
      <c r="K130" s="113"/>
      <c r="L130" s="113"/>
      <c r="M130" s="113"/>
      <c r="N130" s="113"/>
      <c r="O130" s="113"/>
      <c r="P130" s="174">
        <f ca="1">SUMIF(K86:Q114,_vst!B6,Y86:AB114)</f>
        <v>0</v>
      </c>
      <c r="Q130" s="175"/>
      <c r="R130" s="175"/>
      <c r="S130" s="175"/>
      <c r="T130" s="176"/>
      <c r="U130" s="229">
        <f ca="1">P130</f>
        <v>0</v>
      </c>
      <c r="V130" s="229"/>
      <c r="W130" s="229"/>
      <c r="X130" s="229"/>
      <c r="Y130" s="229">
        <f ca="1">SUMIF(K86:Q114,_vst!B6,AC86:AF114)</f>
        <v>0</v>
      </c>
      <c r="Z130" s="229"/>
      <c r="AA130" s="229"/>
      <c r="AB130" s="229"/>
      <c r="AC130" s="229">
        <f ca="1">SUMIF(K86:Q114,_vst!B6,AG86:AJ114)</f>
        <v>0</v>
      </c>
      <c r="AD130" s="229"/>
      <c r="AE130" s="229"/>
      <c r="AF130" s="229"/>
      <c r="AG130" s="174">
        <f ca="1">SUMIF(K86:Q114,_vst!B6,AK86:AN114)</f>
        <v>0</v>
      </c>
      <c r="AH130" s="175"/>
      <c r="AI130" s="175"/>
      <c r="AJ130" s="176"/>
      <c r="AQ130" s="24"/>
      <c r="AR130" s="5"/>
      <c r="AS130" s="5"/>
      <c r="AT130" s="5"/>
      <c r="AU130" s="5"/>
      <c r="AV130" s="5"/>
      <c r="AW130" s="5"/>
      <c r="AX130" s="5"/>
      <c r="AY130" s="5"/>
    </row>
    <row r="131" spans="1:51" ht="15" customHeight="1" x14ac:dyDescent="0.2">
      <c r="A131" s="95">
        <v>7</v>
      </c>
      <c r="B131" s="98"/>
      <c r="C131" s="101"/>
      <c r="D131" s="97" t="s">
        <v>58</v>
      </c>
      <c r="E131" s="104"/>
      <c r="F131" s="102"/>
      <c r="G131" s="102"/>
      <c r="H131" s="102"/>
      <c r="I131" s="102"/>
      <c r="J131" s="102"/>
      <c r="K131" s="102"/>
      <c r="L131" s="102"/>
      <c r="M131" s="102"/>
      <c r="N131" s="102"/>
      <c r="O131" s="102"/>
      <c r="P131" s="177">
        <f ca="1">SUM(P132:T133)</f>
        <v>0</v>
      </c>
      <c r="Q131" s="178"/>
      <c r="R131" s="178"/>
      <c r="S131" s="178"/>
      <c r="T131" s="179"/>
      <c r="U131" s="177">
        <f ca="1">SUM(U132:X133)</f>
        <v>0</v>
      </c>
      <c r="V131" s="178"/>
      <c r="W131" s="178"/>
      <c r="X131" s="179"/>
      <c r="Y131" s="194">
        <f ca="1">SUM(Y132:AB133)</f>
        <v>0</v>
      </c>
      <c r="Z131" s="194"/>
      <c r="AA131" s="194"/>
      <c r="AB131" s="194"/>
      <c r="AC131" s="194">
        <f ca="1">SUM(AC132:AF133)</f>
        <v>0</v>
      </c>
      <c r="AD131" s="194"/>
      <c r="AE131" s="194"/>
      <c r="AF131" s="194"/>
      <c r="AG131" s="194">
        <f ca="1">SUM(AG132:AJ133)</f>
        <v>0</v>
      </c>
      <c r="AH131" s="194"/>
      <c r="AI131" s="194"/>
      <c r="AJ131" s="194"/>
      <c r="AQ131" s="24"/>
      <c r="AR131" s="5"/>
      <c r="AS131" s="5"/>
      <c r="AT131" s="5"/>
      <c r="AU131" s="5"/>
      <c r="AV131" s="5"/>
      <c r="AW131" s="5"/>
      <c r="AX131" s="5"/>
      <c r="AY131" s="5"/>
    </row>
    <row r="132" spans="1:51" ht="15" customHeight="1" x14ac:dyDescent="0.2">
      <c r="A132" s="95">
        <v>8</v>
      </c>
      <c r="B132" s="98"/>
      <c r="C132" s="97"/>
      <c r="D132" s="97"/>
      <c r="E132" s="97" t="s">
        <v>59</v>
      </c>
      <c r="F132" s="97"/>
      <c r="G132" s="97"/>
      <c r="H132" s="97"/>
      <c r="I132" s="97"/>
      <c r="J132" s="97"/>
      <c r="K132" s="97"/>
      <c r="L132" s="97"/>
      <c r="M132" s="97"/>
      <c r="N132" s="97"/>
      <c r="O132" s="97"/>
      <c r="P132" s="174">
        <f ca="1">SUMIF(K86:Q114,_vst!B7,Y86:AB114)</f>
        <v>0</v>
      </c>
      <c r="Q132" s="175"/>
      <c r="R132" s="175"/>
      <c r="S132" s="175"/>
      <c r="T132" s="176"/>
      <c r="U132" s="229">
        <f ca="1">P132</f>
        <v>0</v>
      </c>
      <c r="V132" s="229"/>
      <c r="W132" s="229"/>
      <c r="X132" s="229"/>
      <c r="Y132" s="229">
        <f ca="1">SUMIF($K$86:$Q$114,_vst!B7,$AC$86:$AF$114)</f>
        <v>0</v>
      </c>
      <c r="Z132" s="229"/>
      <c r="AA132" s="229"/>
      <c r="AB132" s="229"/>
      <c r="AC132" s="229">
        <f ca="1">SUMIF(K86:Q114,_vst!B7,AG86:AJ114)</f>
        <v>0</v>
      </c>
      <c r="AD132" s="229"/>
      <c r="AE132" s="229"/>
      <c r="AF132" s="229"/>
      <c r="AG132" s="174">
        <f ca="1">SUMIF(K86:Q114,_vst!B7,AK86:AN114)</f>
        <v>0</v>
      </c>
      <c r="AH132" s="175"/>
      <c r="AI132" s="175"/>
      <c r="AJ132" s="176"/>
      <c r="AQ132" s="24"/>
      <c r="AR132" s="5"/>
      <c r="AS132" s="5"/>
      <c r="AT132" s="5"/>
      <c r="AU132" s="5"/>
      <c r="AV132" s="5"/>
      <c r="AW132" s="5"/>
      <c r="AX132" s="5"/>
      <c r="AY132" s="5"/>
    </row>
    <row r="133" spans="1:51" ht="15" customHeight="1" x14ac:dyDescent="0.2">
      <c r="A133" s="95">
        <v>9</v>
      </c>
      <c r="B133" s="98"/>
      <c r="C133" s="97"/>
      <c r="D133" s="105"/>
      <c r="E133" s="105" t="s">
        <v>60</v>
      </c>
      <c r="F133" s="97"/>
      <c r="G133" s="97"/>
      <c r="H133" s="97"/>
      <c r="I133" s="97"/>
      <c r="J133" s="97"/>
      <c r="K133" s="101"/>
      <c r="L133" s="101"/>
      <c r="M133" s="101"/>
      <c r="N133" s="101"/>
      <c r="O133" s="101"/>
      <c r="P133" s="174">
        <f ca="1">SUMIF(K86:Q114,_vst!B8,Y86:AB114)</f>
        <v>0</v>
      </c>
      <c r="Q133" s="175"/>
      <c r="R133" s="175"/>
      <c r="S133" s="175"/>
      <c r="T133" s="176"/>
      <c r="U133" s="229">
        <f ca="1">P133</f>
        <v>0</v>
      </c>
      <c r="V133" s="229"/>
      <c r="W133" s="229"/>
      <c r="X133" s="229"/>
      <c r="Y133" s="229">
        <f ca="1">SUMIF($K$86:$Q$114,_vst!B8,$AC$86:$AF$114)</f>
        <v>0</v>
      </c>
      <c r="Z133" s="229"/>
      <c r="AA133" s="229"/>
      <c r="AB133" s="229"/>
      <c r="AC133" s="229">
        <f ca="1">SUMIF(K86:Q114,_vst!B8,AG86:AJ114)</f>
        <v>0</v>
      </c>
      <c r="AD133" s="229"/>
      <c r="AE133" s="229"/>
      <c r="AF133" s="229"/>
      <c r="AG133" s="174">
        <f ca="1">SUMIF(K86:Q114,_vst!B8,AK86:AN114)</f>
        <v>0</v>
      </c>
      <c r="AH133" s="175"/>
      <c r="AI133" s="175"/>
      <c r="AJ133" s="176"/>
      <c r="AQ133" s="24"/>
      <c r="AR133" s="25">
        <f ca="1">MIN(Y139*1.35,P127)</f>
        <v>0</v>
      </c>
      <c r="AS133" s="2" t="s">
        <v>62</v>
      </c>
    </row>
    <row r="134" spans="1:51" ht="15" customHeight="1" x14ac:dyDescent="0.2">
      <c r="A134" s="95">
        <v>10</v>
      </c>
      <c r="B134" s="261" t="s">
        <v>3</v>
      </c>
      <c r="C134" s="262"/>
      <c r="D134" s="262"/>
      <c r="E134" s="262"/>
      <c r="F134" s="262"/>
      <c r="G134" s="262"/>
      <c r="H134" s="262"/>
      <c r="I134" s="262"/>
      <c r="J134" s="262"/>
      <c r="K134" s="263"/>
      <c r="L134" s="263"/>
      <c r="M134" s="263"/>
      <c r="N134" s="263"/>
      <c r="O134" s="263"/>
      <c r="P134" s="174">
        <f ca="1">SUMIF(K86:Q114,_vst!B9,Y86:AB114)</f>
        <v>0</v>
      </c>
      <c r="Q134" s="175"/>
      <c r="R134" s="175"/>
      <c r="S134" s="175"/>
      <c r="T134" s="176"/>
      <c r="U134" s="167" t="s">
        <v>55</v>
      </c>
      <c r="V134" s="167"/>
      <c r="W134" s="167"/>
      <c r="X134" s="167"/>
      <c r="Y134" s="167" t="s">
        <v>55</v>
      </c>
      <c r="Z134" s="167"/>
      <c r="AA134" s="167"/>
      <c r="AB134" s="167"/>
      <c r="AC134" s="229">
        <f ca="1">SUMIF(K86:Q114,_vst!B9,AG86:AJ114)</f>
        <v>0</v>
      </c>
      <c r="AD134" s="229"/>
      <c r="AE134" s="229"/>
      <c r="AF134" s="229"/>
      <c r="AG134" s="174">
        <f ca="1">SUMIF(K86:Q114,_vst!B9,AK86:AN114)</f>
        <v>0</v>
      </c>
      <c r="AH134" s="175"/>
      <c r="AI134" s="175"/>
      <c r="AJ134" s="176"/>
      <c r="AQ134" s="24"/>
      <c r="AR134" s="25">
        <f ca="1">MIN(U127,AC127)</f>
        <v>0</v>
      </c>
      <c r="AS134" s="2" t="s">
        <v>166</v>
      </c>
    </row>
    <row r="135" spans="1:51" ht="15" customHeight="1" x14ac:dyDescent="0.2">
      <c r="A135" s="95">
        <v>11</v>
      </c>
      <c r="B135" s="261" t="s">
        <v>4</v>
      </c>
      <c r="C135" s="262"/>
      <c r="D135" s="262"/>
      <c r="E135" s="262"/>
      <c r="F135" s="262"/>
      <c r="G135" s="262"/>
      <c r="H135" s="262"/>
      <c r="I135" s="262"/>
      <c r="J135" s="262"/>
      <c r="K135" s="263"/>
      <c r="L135" s="263"/>
      <c r="M135" s="263"/>
      <c r="N135" s="263"/>
      <c r="O135" s="263"/>
      <c r="P135" s="177">
        <f ca="1">SUM(P136:T137)</f>
        <v>0</v>
      </c>
      <c r="Q135" s="178"/>
      <c r="R135" s="178"/>
      <c r="S135" s="178"/>
      <c r="T135" s="179"/>
      <c r="U135" s="167" t="s">
        <v>55</v>
      </c>
      <c r="V135" s="167"/>
      <c r="W135" s="167"/>
      <c r="X135" s="167"/>
      <c r="Y135" s="167" t="s">
        <v>55</v>
      </c>
      <c r="Z135" s="167"/>
      <c r="AA135" s="167"/>
      <c r="AB135" s="167"/>
      <c r="AC135" s="194">
        <f ca="1">SUM(AC136:AF137)</f>
        <v>0</v>
      </c>
      <c r="AD135" s="194"/>
      <c r="AE135" s="194"/>
      <c r="AF135" s="194"/>
      <c r="AG135" s="194">
        <f ca="1">SUM(AG136:AJ137)</f>
        <v>0</v>
      </c>
      <c r="AH135" s="194"/>
      <c r="AI135" s="194"/>
      <c r="AJ135" s="194"/>
      <c r="AQ135" s="24"/>
    </row>
    <row r="136" spans="1:51" ht="15" customHeight="1" x14ac:dyDescent="0.2">
      <c r="A136" s="95">
        <v>12</v>
      </c>
      <c r="B136" s="106" t="s">
        <v>8</v>
      </c>
      <c r="C136" s="101"/>
      <c r="D136" s="97" t="s">
        <v>9</v>
      </c>
      <c r="E136" s="107"/>
      <c r="F136" s="262"/>
      <c r="G136" s="263"/>
      <c r="H136" s="263"/>
      <c r="I136" s="263"/>
      <c r="J136" s="263"/>
      <c r="K136" s="263"/>
      <c r="L136" s="263"/>
      <c r="M136" s="263"/>
      <c r="N136" s="263"/>
      <c r="O136" s="263"/>
      <c r="P136" s="174">
        <f ca="1">SUMIF(K86:Q114,_vst!B10,Y86:AB114)</f>
        <v>0</v>
      </c>
      <c r="Q136" s="175"/>
      <c r="R136" s="175"/>
      <c r="S136" s="175"/>
      <c r="T136" s="176"/>
      <c r="U136" s="167" t="s">
        <v>55</v>
      </c>
      <c r="V136" s="167"/>
      <c r="W136" s="167"/>
      <c r="X136" s="167"/>
      <c r="Y136" s="167" t="s">
        <v>55</v>
      </c>
      <c r="Z136" s="167"/>
      <c r="AA136" s="167"/>
      <c r="AB136" s="167"/>
      <c r="AC136" s="229">
        <f ca="1">SUMIF(K86:Q114,_vst!B10,AG86:AJ114)</f>
        <v>0</v>
      </c>
      <c r="AD136" s="229"/>
      <c r="AE136" s="229"/>
      <c r="AF136" s="229"/>
      <c r="AG136" s="174">
        <f ca="1">SUMIF(K86:Q114,_vst!B10,AK86:AN114)</f>
        <v>0</v>
      </c>
      <c r="AH136" s="175"/>
      <c r="AI136" s="175"/>
      <c r="AJ136" s="176"/>
      <c r="AQ136" s="24"/>
    </row>
    <row r="137" spans="1:51" ht="15" customHeight="1" x14ac:dyDescent="0.2">
      <c r="A137" s="95">
        <v>13</v>
      </c>
      <c r="B137" s="76"/>
      <c r="C137" s="108"/>
      <c r="D137" s="97" t="s">
        <v>5</v>
      </c>
      <c r="E137" s="109"/>
      <c r="F137" s="110"/>
      <c r="G137" s="108"/>
      <c r="H137" s="108"/>
      <c r="I137" s="108"/>
      <c r="J137" s="108"/>
      <c r="K137" s="108"/>
      <c r="L137" s="108"/>
      <c r="M137" s="108"/>
      <c r="N137" s="108"/>
      <c r="O137" s="111"/>
      <c r="P137" s="174">
        <f ca="1">SUMIF(K86:Q114,_vst!B11,Y86:AB114)</f>
        <v>0</v>
      </c>
      <c r="Q137" s="175"/>
      <c r="R137" s="175"/>
      <c r="S137" s="175"/>
      <c r="T137" s="176"/>
      <c r="U137" s="167" t="s">
        <v>55</v>
      </c>
      <c r="V137" s="167"/>
      <c r="W137" s="167"/>
      <c r="X137" s="167"/>
      <c r="Y137" s="167" t="s">
        <v>55</v>
      </c>
      <c r="Z137" s="167"/>
      <c r="AA137" s="167"/>
      <c r="AB137" s="167"/>
      <c r="AC137" s="229">
        <f ca="1">SUMIF(K86:Q114,_vst!B11,AG86:AJ114)</f>
        <v>0</v>
      </c>
      <c r="AD137" s="229"/>
      <c r="AE137" s="229"/>
      <c r="AF137" s="229"/>
      <c r="AG137" s="174">
        <f ca="1">SUMIF(K86:Q114,_vst!B11,AK86:AN114)</f>
        <v>0</v>
      </c>
      <c r="AH137" s="175"/>
      <c r="AI137" s="175"/>
      <c r="AJ137" s="176"/>
      <c r="AQ137" s="24"/>
    </row>
    <row r="138" spans="1:51" ht="15" customHeight="1" thickBot="1" x14ac:dyDescent="0.25">
      <c r="A138" s="95">
        <v>14</v>
      </c>
      <c r="B138" s="261" t="s">
        <v>6</v>
      </c>
      <c r="C138" s="262"/>
      <c r="D138" s="262"/>
      <c r="E138" s="262"/>
      <c r="F138" s="262"/>
      <c r="G138" s="262"/>
      <c r="H138" s="262"/>
      <c r="I138" s="262"/>
      <c r="J138" s="262"/>
      <c r="K138" s="263"/>
      <c r="L138" s="263"/>
      <c r="M138" s="263"/>
      <c r="N138" s="263"/>
      <c r="O138" s="263"/>
      <c r="P138" s="215">
        <f ca="1">SUMIF(K86:Q114,_vst!B12,Y86:AB114)</f>
        <v>0</v>
      </c>
      <c r="Q138" s="216"/>
      <c r="R138" s="216"/>
      <c r="S138" s="216"/>
      <c r="T138" s="217"/>
      <c r="U138" s="231" t="s">
        <v>55</v>
      </c>
      <c r="V138" s="231"/>
      <c r="W138" s="231"/>
      <c r="X138" s="231"/>
      <c r="Y138" s="231" t="s">
        <v>55</v>
      </c>
      <c r="Z138" s="231"/>
      <c r="AA138" s="231"/>
      <c r="AB138" s="231"/>
      <c r="AC138" s="287">
        <f ca="1">SUMIF(K86:Q114,_vst!B12,AG86:AJ114)</f>
        <v>0</v>
      </c>
      <c r="AD138" s="287"/>
      <c r="AE138" s="287"/>
      <c r="AF138" s="287"/>
      <c r="AG138" s="289">
        <f ca="1">SUMIF(K86:Q114,_vst!B12,AK86:AN114)</f>
        <v>0</v>
      </c>
      <c r="AH138" s="290"/>
      <c r="AI138" s="290"/>
      <c r="AJ138" s="291"/>
      <c r="AQ138" s="24"/>
    </row>
    <row r="139" spans="1:51" ht="15" customHeight="1" thickBot="1" x14ac:dyDescent="0.25">
      <c r="A139" s="75">
        <v>15</v>
      </c>
      <c r="B139" s="219" t="s">
        <v>7</v>
      </c>
      <c r="C139" s="220"/>
      <c r="D139" s="220"/>
      <c r="E139" s="220"/>
      <c r="F139" s="220"/>
      <c r="G139" s="220"/>
      <c r="H139" s="220"/>
      <c r="I139" s="220"/>
      <c r="J139" s="220"/>
      <c r="K139" s="299"/>
      <c r="L139" s="299"/>
      <c r="M139" s="299"/>
      <c r="N139" s="299"/>
      <c r="O139" s="299"/>
      <c r="P139" s="170">
        <f ca="1">P124+P125+P134+P135+P138</f>
        <v>0</v>
      </c>
      <c r="Q139" s="171"/>
      <c r="R139" s="171"/>
      <c r="S139" s="171"/>
      <c r="T139" s="172"/>
      <c r="U139" s="180">
        <f ca="1">U124+U125</f>
        <v>0</v>
      </c>
      <c r="V139" s="180"/>
      <c r="W139" s="180"/>
      <c r="X139" s="180"/>
      <c r="Y139" s="180">
        <f ca="1">Y124+Y125</f>
        <v>0</v>
      </c>
      <c r="Z139" s="180"/>
      <c r="AA139" s="180"/>
      <c r="AB139" s="180"/>
      <c r="AC139" s="180">
        <f ca="1">AC124+AC125+AC134+AC135+AC138</f>
        <v>0</v>
      </c>
      <c r="AD139" s="180"/>
      <c r="AE139" s="180"/>
      <c r="AF139" s="180"/>
      <c r="AG139" s="180">
        <f ca="1">AG124+AG125+AG134+AG135+AG138</f>
        <v>0</v>
      </c>
      <c r="AH139" s="180"/>
      <c r="AI139" s="180"/>
      <c r="AJ139" s="181"/>
      <c r="AQ139" s="23"/>
    </row>
    <row r="140" spans="1:51" ht="15" customHeight="1" x14ac:dyDescent="0.25">
      <c r="A140" s="6"/>
      <c r="B140" s="6"/>
      <c r="C140" s="6"/>
      <c r="D140" s="6"/>
      <c r="E140" s="6"/>
      <c r="F140" s="6"/>
      <c r="G140" s="6"/>
      <c r="H140" s="7"/>
      <c r="I140" s="7"/>
      <c r="J140" s="7"/>
      <c r="K140" s="8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10"/>
      <c r="AC140" s="10"/>
      <c r="AD140" s="10"/>
      <c r="AE140" s="29"/>
      <c r="AF140" s="29"/>
      <c r="AG140" s="29"/>
      <c r="AH140" s="29"/>
      <c r="AI140" s="10"/>
      <c r="AJ140" s="10"/>
      <c r="AK140" s="10"/>
      <c r="AL140" s="10"/>
      <c r="AM140" s="10"/>
      <c r="AN140" s="10"/>
      <c r="AO140" s="10"/>
      <c r="AP140" s="10"/>
    </row>
    <row r="141" spans="1:51" ht="15" customHeight="1" x14ac:dyDescent="0.2">
      <c r="A141" s="251" t="s">
        <v>127</v>
      </c>
      <c r="B141" s="252"/>
      <c r="C141" s="252"/>
      <c r="D141" s="252"/>
      <c r="E141" s="252"/>
      <c r="F141" s="252"/>
      <c r="G141" s="252"/>
      <c r="H141" s="252"/>
      <c r="I141" s="252"/>
      <c r="J141" s="252"/>
      <c r="K141" s="252"/>
      <c r="L141" s="252"/>
      <c r="M141" s="253"/>
      <c r="N141" s="168" t="s">
        <v>24</v>
      </c>
      <c r="O141" s="168"/>
      <c r="P141" s="168"/>
      <c r="Q141" s="168"/>
      <c r="R141" s="168"/>
      <c r="S141" s="168" t="s">
        <v>25</v>
      </c>
      <c r="T141" s="168"/>
      <c r="U141" s="168"/>
      <c r="V141" s="168"/>
      <c r="W141" s="168"/>
      <c r="X141" s="168" t="s">
        <v>26</v>
      </c>
      <c r="Y141" s="168"/>
      <c r="Z141" s="168"/>
      <c r="AA141" s="168"/>
      <c r="AB141" s="168"/>
      <c r="AC141" s="89" t="str">
        <f ca="1">IF(AG142&lt;0,_vst!C8,"")</f>
        <v/>
      </c>
      <c r="AD141" s="30"/>
      <c r="AE141" s="30"/>
      <c r="AF141" s="30"/>
      <c r="AG141" s="30"/>
      <c r="AH141" s="30"/>
      <c r="AI141" s="10"/>
      <c r="AJ141" s="28"/>
      <c r="AK141" s="28"/>
      <c r="AL141" s="28"/>
      <c r="AM141" s="28"/>
      <c r="AN141" s="26"/>
      <c r="AO141" s="26"/>
      <c r="AP141" s="26"/>
    </row>
    <row r="142" spans="1:51" ht="15" customHeight="1" x14ac:dyDescent="0.2">
      <c r="A142" s="254"/>
      <c r="B142" s="255"/>
      <c r="C142" s="255"/>
      <c r="D142" s="255"/>
      <c r="E142" s="255"/>
      <c r="F142" s="255"/>
      <c r="G142" s="255"/>
      <c r="H142" s="255"/>
      <c r="I142" s="255"/>
      <c r="J142" s="255"/>
      <c r="K142" s="255"/>
      <c r="L142" s="255"/>
      <c r="M142" s="256"/>
      <c r="N142" s="169"/>
      <c r="O142" s="169"/>
      <c r="P142" s="169"/>
      <c r="Q142" s="169"/>
      <c r="R142" s="169"/>
      <c r="S142" s="169"/>
      <c r="T142" s="169"/>
      <c r="U142" s="169"/>
      <c r="V142" s="169"/>
      <c r="W142" s="169"/>
      <c r="X142" s="169"/>
      <c r="Y142" s="169"/>
      <c r="Z142" s="169"/>
      <c r="AA142" s="169"/>
      <c r="AB142" s="169"/>
      <c r="AC142" s="85" t="s">
        <v>120</v>
      </c>
      <c r="AD142" s="30"/>
      <c r="AE142" s="30"/>
      <c r="AF142" s="6"/>
      <c r="AG142" s="173">
        <f ca="1">Y139-N142-S142-X142</f>
        <v>0</v>
      </c>
      <c r="AH142" s="173"/>
      <c r="AI142" s="173"/>
      <c r="AJ142" s="173"/>
      <c r="AP142" s="27"/>
    </row>
    <row r="143" spans="1:51" ht="15" customHeight="1" x14ac:dyDescent="0.2">
      <c r="A143" s="11"/>
      <c r="B143" s="11"/>
      <c r="C143" s="11"/>
      <c r="D143" s="11"/>
      <c r="E143" s="11"/>
      <c r="F143" s="11"/>
      <c r="G143" s="11"/>
      <c r="H143" s="11"/>
      <c r="I143" s="11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0"/>
      <c r="AH143" s="10"/>
      <c r="AI143" s="10"/>
      <c r="AJ143" s="10"/>
      <c r="AK143" s="10"/>
      <c r="AL143" s="10"/>
      <c r="AM143" s="10"/>
      <c r="AN143" s="10"/>
      <c r="AO143" s="10"/>
      <c r="AP143" s="10"/>
    </row>
    <row r="144" spans="1:51" ht="15" customHeight="1" x14ac:dyDescent="0.2">
      <c r="A144" s="3"/>
      <c r="B144" s="11"/>
      <c r="C144" s="11"/>
      <c r="D144" s="11"/>
      <c r="E144" s="11"/>
      <c r="F144" s="11"/>
      <c r="G144" s="11"/>
      <c r="H144" s="11"/>
      <c r="I144" s="11"/>
      <c r="J144" s="10"/>
      <c r="K144" s="10"/>
      <c r="L144" s="10"/>
      <c r="M144" s="10"/>
      <c r="N144" s="112" t="s">
        <v>81</v>
      </c>
      <c r="O144" s="165">
        <f ca="1">IF(U139=0,0,Y139/U139)</f>
        <v>0</v>
      </c>
      <c r="P144" s="166"/>
      <c r="Q144" s="4" t="s">
        <v>61</v>
      </c>
      <c r="R144" s="4"/>
      <c r="T144" s="74" t="str">
        <f ca="1">IF(O144&gt;45%,_vst!$C$10,"")</f>
        <v/>
      </c>
      <c r="U144" s="86"/>
      <c r="V144" s="4"/>
      <c r="W144" s="4"/>
      <c r="X144" s="4"/>
      <c r="Y144" s="4"/>
      <c r="Z144" s="10"/>
      <c r="AA144" s="31"/>
      <c r="AB144" s="30"/>
      <c r="AC144" s="10"/>
      <c r="AD144" s="10"/>
      <c r="AE144" s="10"/>
      <c r="AF144" s="10"/>
      <c r="AG144" s="10"/>
      <c r="AH144" s="10"/>
      <c r="AI144" s="10"/>
      <c r="AJ144" s="10"/>
      <c r="AK144" s="10"/>
      <c r="AL144" s="10"/>
      <c r="AM144" s="10"/>
      <c r="AN144" s="10"/>
      <c r="AO144" s="10"/>
      <c r="AP144" s="10"/>
    </row>
    <row r="145" spans="1:83" ht="3.75" customHeight="1" x14ac:dyDescent="0.2">
      <c r="T145" s="6"/>
    </row>
    <row r="146" spans="1:83" ht="15" customHeight="1" x14ac:dyDescent="0.2">
      <c r="N146" s="112" t="s">
        <v>165</v>
      </c>
      <c r="O146" s="165">
        <f ca="1">IF(U139=0,0,(AC124+AR134+AC128+AC129+AC131+AC130)/U139)</f>
        <v>0</v>
      </c>
      <c r="P146" s="166"/>
      <c r="Q146" s="4" t="s">
        <v>51</v>
      </c>
      <c r="R146" s="4"/>
      <c r="T146" s="74" t="str">
        <f ca="1">IF(P139=0,"",IF(O146&lt;20%,_vst!$C$10,""))</f>
        <v/>
      </c>
      <c r="U146" s="74"/>
      <c r="V146" s="4"/>
      <c r="W146" s="4"/>
      <c r="X146" s="4"/>
      <c r="Y146" s="4"/>
      <c r="Z146" s="1"/>
      <c r="AA146" s="31"/>
    </row>
    <row r="147" spans="1:83" ht="15" customHeight="1" x14ac:dyDescent="0.25">
      <c r="A147" s="6"/>
      <c r="B147" s="6"/>
      <c r="C147" s="6"/>
      <c r="D147" s="6"/>
      <c r="E147" s="6"/>
      <c r="F147" s="6"/>
      <c r="G147" s="6"/>
      <c r="H147" s="7"/>
      <c r="I147" s="7"/>
      <c r="J147" s="7"/>
      <c r="K147" s="8"/>
      <c r="L147" s="9"/>
      <c r="M147" s="9"/>
      <c r="N147" s="9"/>
      <c r="O147" s="9"/>
      <c r="P147" s="9"/>
      <c r="Q147" s="9"/>
      <c r="R147" s="9"/>
      <c r="T147" s="9"/>
      <c r="U147" s="9"/>
      <c r="V147" s="9"/>
      <c r="W147" s="9"/>
      <c r="X147" s="9"/>
      <c r="Y147" s="9"/>
      <c r="Z147" s="9"/>
      <c r="AA147" s="9"/>
      <c r="AB147" s="10"/>
      <c r="AC147" s="10"/>
      <c r="AD147" s="10"/>
      <c r="AE147" s="10"/>
      <c r="AF147" s="10"/>
      <c r="AG147" s="10"/>
      <c r="AH147" s="10"/>
      <c r="AI147" s="10"/>
      <c r="AJ147" s="10"/>
      <c r="AK147" s="10"/>
      <c r="AL147" s="10"/>
      <c r="AM147" s="10"/>
      <c r="AN147" s="10"/>
      <c r="AO147" s="10"/>
      <c r="AP147" s="10"/>
    </row>
    <row r="148" spans="1:83" ht="15" customHeight="1" x14ac:dyDescent="0.2">
      <c r="A148" s="71" t="s">
        <v>202</v>
      </c>
      <c r="B148" s="14"/>
      <c r="H148" s="5"/>
      <c r="I148" s="5"/>
      <c r="J148" s="5"/>
      <c r="K148" s="5"/>
      <c r="O148" s="15"/>
    </row>
    <row r="149" spans="1:83" ht="8.1" customHeight="1" x14ac:dyDescent="0.2">
      <c r="A149" s="71"/>
      <c r="B149" s="14"/>
      <c r="H149" s="5"/>
      <c r="I149" s="5"/>
      <c r="J149" s="5"/>
      <c r="K149" s="5"/>
      <c r="O149" s="15"/>
    </row>
    <row r="150" spans="1:83" ht="15" customHeight="1" x14ac:dyDescent="0.2">
      <c r="A150" s="63" t="s">
        <v>228</v>
      </c>
      <c r="B150" s="12"/>
      <c r="C150" s="12"/>
      <c r="D150" s="12"/>
      <c r="E150" s="12"/>
      <c r="F150" s="12"/>
      <c r="H150" s="63" t="s">
        <v>229</v>
      </c>
      <c r="I150" s="12"/>
      <c r="J150" s="12"/>
      <c r="K150" s="12"/>
      <c r="L150" s="12"/>
      <c r="M150" s="12"/>
      <c r="N150" s="12"/>
      <c r="O150" s="12"/>
      <c r="P150" s="12"/>
      <c r="Q150" s="12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5"/>
      <c r="AK150" s="5"/>
      <c r="AL150" s="5"/>
      <c r="AM150" s="5"/>
      <c r="AN150" s="5"/>
      <c r="AO150" s="5"/>
      <c r="AP150" s="5"/>
    </row>
    <row r="151" spans="1:83" ht="15" customHeight="1" x14ac:dyDescent="0.2">
      <c r="A151" s="174">
        <f ca="1">Y139</f>
        <v>0</v>
      </c>
      <c r="B151" s="175"/>
      <c r="C151" s="175"/>
      <c r="D151" s="175"/>
      <c r="E151" s="176"/>
      <c r="F151" s="1"/>
      <c r="H151" s="1" t="s">
        <v>119</v>
      </c>
      <c r="I151" s="1"/>
      <c r="J151" s="1"/>
      <c r="K151" s="1"/>
      <c r="M151" s="240"/>
      <c r="N151" s="241"/>
      <c r="Q151" s="87"/>
      <c r="S151" s="94" t="s">
        <v>121</v>
      </c>
      <c r="T151" s="240"/>
      <c r="U151" s="241"/>
      <c r="W151" s="88"/>
      <c r="Y151" s="94" t="s">
        <v>122</v>
      </c>
      <c r="Z151" s="240"/>
      <c r="AA151" s="241"/>
      <c r="AM151" s="5"/>
      <c r="AN151" s="5"/>
      <c r="AO151" s="5"/>
      <c r="AP151" s="5"/>
    </row>
    <row r="152" spans="1:83" ht="3.75" customHeight="1" x14ac:dyDescent="0.2"/>
    <row r="153" spans="1:83" ht="15" customHeight="1" x14ac:dyDescent="0.2">
      <c r="A153" s="12" t="s">
        <v>164</v>
      </c>
      <c r="B153" s="13"/>
      <c r="C153" s="13"/>
      <c r="D153" s="13"/>
      <c r="E153" s="13"/>
      <c r="F153" s="12"/>
      <c r="AM153" s="5"/>
      <c r="AN153" s="5"/>
      <c r="AO153" s="5"/>
      <c r="AP153" s="5"/>
      <c r="BL153" s="62"/>
      <c r="BP153" s="62"/>
      <c r="BQ153" s="62"/>
      <c r="BR153" s="62"/>
      <c r="BS153" s="62"/>
      <c r="BT153" s="23"/>
      <c r="BU153" s="23"/>
    </row>
    <row r="154" spans="1:83" s="3" customFormat="1" ht="15" customHeight="1" x14ac:dyDescent="0.2">
      <c r="A154" s="174">
        <f ca="1">AC139</f>
        <v>0</v>
      </c>
      <c r="B154" s="175"/>
      <c r="C154" s="175"/>
      <c r="D154" s="175"/>
      <c r="E154" s="176"/>
      <c r="F154" s="1"/>
      <c r="G154" s="1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1"/>
      <c r="AN154" s="1"/>
      <c r="AO154" s="1"/>
      <c r="AP154" s="1"/>
      <c r="BB154" s="37"/>
      <c r="BC154" s="37"/>
      <c r="BD154" s="37"/>
      <c r="BE154" s="37"/>
      <c r="BF154" s="37"/>
      <c r="BG154" s="37"/>
      <c r="BH154" s="37"/>
      <c r="BI154" s="37"/>
      <c r="BJ154" s="37"/>
      <c r="BK154" s="37"/>
      <c r="BL154" s="37"/>
      <c r="BM154" s="37"/>
      <c r="BN154" s="37"/>
      <c r="BO154" s="37"/>
      <c r="BP154" s="37"/>
      <c r="BQ154" s="37"/>
      <c r="BR154" s="37"/>
      <c r="BS154" s="37"/>
      <c r="BT154" s="37"/>
      <c r="BU154" s="37"/>
      <c r="BV154" s="37"/>
      <c r="BW154" s="37"/>
      <c r="BX154" s="37"/>
      <c r="BY154" s="37"/>
      <c r="BZ154" s="37"/>
      <c r="CA154" s="37"/>
      <c r="CB154" s="37"/>
      <c r="CC154" s="37"/>
      <c r="CD154" s="37"/>
      <c r="CE154" s="37"/>
    </row>
    <row r="155" spans="1:83" ht="15" customHeight="1" x14ac:dyDescent="0.2">
      <c r="A155" s="2" t="s">
        <v>10</v>
      </c>
      <c r="BB155" s="23"/>
      <c r="BC155" s="23"/>
      <c r="BD155" s="23"/>
      <c r="BE155" s="23"/>
      <c r="BF155" s="23"/>
      <c r="BG155" s="23"/>
      <c r="BH155" s="23"/>
      <c r="BI155" s="23"/>
      <c r="BJ155" s="23"/>
      <c r="BK155" s="23"/>
      <c r="BL155" s="23"/>
      <c r="BM155" s="23"/>
      <c r="BN155" s="23"/>
      <c r="BO155" s="23"/>
      <c r="BP155" s="23"/>
      <c r="BQ155" s="23"/>
      <c r="BR155" s="23"/>
      <c r="BS155" s="23"/>
      <c r="BT155" s="23"/>
      <c r="BU155" s="23"/>
      <c r="BV155" s="23"/>
      <c r="BW155" s="23"/>
      <c r="BX155" s="23"/>
      <c r="BY155" s="23"/>
      <c r="BZ155" s="23"/>
      <c r="CA155" s="23"/>
      <c r="CB155" s="23"/>
      <c r="CC155" s="23"/>
      <c r="CD155" s="23"/>
      <c r="CE155" s="23"/>
    </row>
    <row r="156" spans="1:83" ht="15" customHeight="1" x14ac:dyDescent="0.2">
      <c r="A156" s="298"/>
      <c r="B156" s="298"/>
      <c r="C156" s="298"/>
      <c r="D156" s="298"/>
      <c r="E156" s="298"/>
      <c r="F156" s="3"/>
      <c r="AQ156" s="23"/>
      <c r="BB156" s="23"/>
      <c r="BC156" s="38"/>
      <c r="BD156" s="38"/>
      <c r="BE156" s="38"/>
      <c r="BF156" s="38"/>
      <c r="BG156" s="38"/>
      <c r="BH156" s="38"/>
      <c r="BI156" s="38"/>
      <c r="BJ156" s="38"/>
      <c r="BK156" s="38"/>
      <c r="BL156" s="38"/>
      <c r="BM156" s="38"/>
      <c r="BN156" s="38"/>
      <c r="BQ156" s="38"/>
      <c r="BR156" s="38"/>
      <c r="BS156" s="38"/>
      <c r="BT156" s="38"/>
      <c r="BU156" s="38"/>
      <c r="BV156" s="38"/>
      <c r="BW156" s="38"/>
      <c r="BX156" s="38"/>
      <c r="BY156" s="38"/>
      <c r="BZ156" s="38"/>
      <c r="CA156" s="38"/>
      <c r="CB156" s="38"/>
      <c r="CC156" s="38"/>
      <c r="CD156" s="38"/>
      <c r="CE156" s="23"/>
    </row>
    <row r="157" spans="1:83" ht="15" customHeight="1" x14ac:dyDescent="0.2">
      <c r="A157" s="6" t="s">
        <v>11</v>
      </c>
      <c r="B157" s="6"/>
      <c r="C157" s="6"/>
      <c r="D157" s="6"/>
      <c r="E157" s="6"/>
      <c r="F157" s="6"/>
      <c r="BB157" s="23"/>
      <c r="BC157" s="38"/>
      <c r="BD157" s="38"/>
      <c r="BE157" s="38"/>
      <c r="BF157" s="38"/>
      <c r="BG157" s="38"/>
      <c r="BH157" s="38"/>
      <c r="BI157" s="38"/>
      <c r="BJ157" s="38"/>
      <c r="BK157" s="38"/>
      <c r="BL157" s="38"/>
      <c r="BM157" s="38"/>
      <c r="BN157" s="38"/>
      <c r="BO157" s="38"/>
      <c r="BP157" s="38"/>
      <c r="BQ157" s="38"/>
      <c r="BR157" s="38"/>
      <c r="BS157" s="38"/>
      <c r="BT157" s="38"/>
      <c r="BU157" s="38"/>
      <c r="BV157" s="38"/>
      <c r="BW157" s="38"/>
      <c r="BX157" s="38"/>
      <c r="BY157" s="38"/>
      <c r="BZ157" s="38"/>
      <c r="CA157" s="38"/>
      <c r="CB157" s="38"/>
      <c r="CC157" s="38"/>
      <c r="CD157" s="38"/>
      <c r="CE157" s="23"/>
    </row>
    <row r="158" spans="1:83" ht="15" customHeight="1" x14ac:dyDescent="0.2">
      <c r="A158" s="229">
        <f>SUM(V159:Z161)</f>
        <v>0</v>
      </c>
      <c r="B158" s="229"/>
      <c r="C158" s="229"/>
      <c r="D158" s="229"/>
      <c r="E158" s="229"/>
      <c r="F158" s="3"/>
      <c r="G158" s="219" t="s">
        <v>12</v>
      </c>
      <c r="H158" s="220"/>
      <c r="I158" s="220"/>
      <c r="J158" s="220"/>
      <c r="K158" s="220"/>
      <c r="L158" s="220"/>
      <c r="M158" s="220"/>
      <c r="N158" s="220"/>
      <c r="O158" s="220"/>
      <c r="P158" s="220"/>
      <c r="Q158" s="220"/>
      <c r="R158" s="220"/>
      <c r="S158" s="220"/>
      <c r="T158" s="220"/>
      <c r="U158" s="220"/>
      <c r="V158" s="152" t="s">
        <v>15</v>
      </c>
      <c r="W158" s="153"/>
      <c r="X158" s="153"/>
      <c r="Y158" s="153"/>
      <c r="Z158" s="154"/>
      <c r="AA158" s="168" t="s">
        <v>13</v>
      </c>
      <c r="AB158" s="168"/>
      <c r="AC158" s="168"/>
      <c r="AD158" s="168"/>
      <c r="AE158" s="168"/>
      <c r="AF158" s="168" t="s">
        <v>14</v>
      </c>
      <c r="AG158" s="168"/>
      <c r="AH158" s="168"/>
      <c r="AI158" s="168"/>
      <c r="AJ158" s="168"/>
      <c r="AP158" s="35"/>
      <c r="BB158" s="23"/>
      <c r="BC158" s="38"/>
      <c r="BD158" s="39"/>
      <c r="BE158" s="39"/>
      <c r="BF158" s="39"/>
      <c r="BG158" s="39"/>
      <c r="BU158" s="40"/>
      <c r="BV158" s="40"/>
      <c r="BW158" s="40"/>
      <c r="BX158" s="40"/>
      <c r="BY158" s="40"/>
      <c r="BZ158" s="40"/>
      <c r="CA158" s="40"/>
      <c r="CB158" s="40"/>
    </row>
    <row r="159" spans="1:83" ht="15" customHeight="1" x14ac:dyDescent="0.2">
      <c r="A159" s="13"/>
      <c r="B159" s="13"/>
      <c r="C159" s="13"/>
      <c r="D159" s="13"/>
      <c r="E159" s="13"/>
      <c r="F159" s="6"/>
      <c r="G159" s="221"/>
      <c r="H159" s="222"/>
      <c r="I159" s="222"/>
      <c r="J159" s="222"/>
      <c r="K159" s="222"/>
      <c r="L159" s="222"/>
      <c r="M159" s="222"/>
      <c r="N159" s="222"/>
      <c r="O159" s="222"/>
      <c r="P159" s="222"/>
      <c r="Q159" s="222"/>
      <c r="R159" s="222"/>
      <c r="S159" s="222"/>
      <c r="T159" s="222"/>
      <c r="U159" s="223"/>
      <c r="V159" s="234"/>
      <c r="W159" s="235"/>
      <c r="X159" s="235"/>
      <c r="Y159" s="235"/>
      <c r="Z159" s="236"/>
      <c r="AA159" s="300"/>
      <c r="AB159" s="301"/>
      <c r="AC159" s="301"/>
      <c r="AD159" s="301"/>
      <c r="AE159" s="302"/>
      <c r="AF159" s="282"/>
      <c r="AG159" s="283"/>
      <c r="AH159" s="283"/>
      <c r="AI159" s="283"/>
      <c r="AJ159" s="283"/>
      <c r="AP159" s="52"/>
      <c r="BB159" s="23"/>
      <c r="BC159" s="38"/>
      <c r="BD159" s="53"/>
      <c r="BE159" s="53"/>
      <c r="BF159" s="53"/>
      <c r="BG159" s="53"/>
      <c r="BU159" s="56"/>
      <c r="BV159" s="56"/>
      <c r="BW159" s="56"/>
      <c r="BX159" s="56"/>
      <c r="BY159" s="55"/>
      <c r="BZ159" s="56"/>
      <c r="CA159" s="56"/>
      <c r="CB159" s="56"/>
    </row>
    <row r="160" spans="1:83" ht="15" customHeight="1" x14ac:dyDescent="0.2">
      <c r="A160" s="13"/>
      <c r="B160" s="13"/>
      <c r="C160" s="13"/>
      <c r="D160" s="13"/>
      <c r="E160" s="13"/>
      <c r="F160" s="6"/>
      <c r="G160" s="221"/>
      <c r="H160" s="222"/>
      <c r="I160" s="222"/>
      <c r="J160" s="222"/>
      <c r="K160" s="222"/>
      <c r="L160" s="222"/>
      <c r="M160" s="222"/>
      <c r="N160" s="222"/>
      <c r="O160" s="222"/>
      <c r="P160" s="222"/>
      <c r="Q160" s="222"/>
      <c r="R160" s="222"/>
      <c r="S160" s="222"/>
      <c r="T160" s="222"/>
      <c r="U160" s="223"/>
      <c r="V160" s="234"/>
      <c r="W160" s="235"/>
      <c r="X160" s="235"/>
      <c r="Y160" s="235"/>
      <c r="Z160" s="236"/>
      <c r="AA160" s="282"/>
      <c r="AB160" s="283"/>
      <c r="AC160" s="283"/>
      <c r="AD160" s="283"/>
      <c r="AE160" s="283"/>
      <c r="AF160" s="282"/>
      <c r="AG160" s="283"/>
      <c r="AH160" s="283"/>
      <c r="AI160" s="283"/>
      <c r="AJ160" s="283"/>
      <c r="AP160" s="52"/>
      <c r="BB160" s="23"/>
      <c r="BC160" s="38"/>
      <c r="BD160" s="53"/>
      <c r="BE160" s="53"/>
      <c r="BF160" s="53"/>
      <c r="BG160" s="53"/>
      <c r="BH160" s="53"/>
      <c r="BI160" s="53"/>
      <c r="BJ160" s="53"/>
      <c r="BK160" s="53"/>
      <c r="BL160" s="53"/>
      <c r="BM160" s="53"/>
      <c r="BN160" s="53"/>
      <c r="BO160" s="54"/>
      <c r="BP160" s="54"/>
      <c r="BQ160" s="54"/>
      <c r="BR160" s="54"/>
      <c r="BS160" s="54"/>
      <c r="BT160" s="55"/>
      <c r="BU160" s="56"/>
      <c r="BV160" s="56"/>
      <c r="BW160" s="56"/>
      <c r="BX160" s="56"/>
      <c r="BY160" s="55"/>
      <c r="BZ160" s="56"/>
      <c r="CA160" s="56"/>
      <c r="CB160" s="56"/>
    </row>
    <row r="161" spans="1:83" ht="15" customHeight="1" x14ac:dyDescent="0.2">
      <c r="A161" s="6"/>
      <c r="B161" s="6"/>
      <c r="C161" s="6"/>
      <c r="D161" s="6"/>
      <c r="E161" s="6"/>
      <c r="F161" s="6"/>
      <c r="G161" s="221"/>
      <c r="H161" s="222"/>
      <c r="I161" s="222"/>
      <c r="J161" s="222"/>
      <c r="K161" s="222"/>
      <c r="L161" s="222"/>
      <c r="M161" s="222"/>
      <c r="N161" s="222"/>
      <c r="O161" s="222"/>
      <c r="P161" s="222"/>
      <c r="Q161" s="222"/>
      <c r="R161" s="222"/>
      <c r="S161" s="222"/>
      <c r="T161" s="222"/>
      <c r="U161" s="223"/>
      <c r="V161" s="234"/>
      <c r="W161" s="235"/>
      <c r="X161" s="235"/>
      <c r="Y161" s="235"/>
      <c r="Z161" s="236"/>
      <c r="AA161" s="282"/>
      <c r="AB161" s="283"/>
      <c r="AC161" s="283"/>
      <c r="AD161" s="283"/>
      <c r="AE161" s="283"/>
      <c r="AF161" s="282"/>
      <c r="AG161" s="283"/>
      <c r="AH161" s="283"/>
      <c r="AI161" s="283"/>
      <c r="AJ161" s="283"/>
      <c r="AP161" s="52"/>
      <c r="BB161" s="23"/>
      <c r="BC161" s="38"/>
      <c r="BD161" s="53"/>
      <c r="BE161" s="53"/>
      <c r="BF161" s="53"/>
      <c r="BG161" s="53"/>
      <c r="BH161" s="53"/>
      <c r="BI161" s="53"/>
      <c r="BJ161" s="53"/>
      <c r="BK161" s="53"/>
      <c r="BL161" s="53"/>
      <c r="BM161" s="53"/>
      <c r="BN161" s="53"/>
      <c r="BO161" s="54"/>
      <c r="BP161" s="54"/>
      <c r="BQ161" s="54"/>
      <c r="BR161" s="54"/>
      <c r="BS161" s="54"/>
      <c r="BT161" s="55"/>
      <c r="BU161" s="56"/>
      <c r="BV161" s="56"/>
      <c r="BW161" s="56"/>
      <c r="BX161" s="56"/>
      <c r="BY161" s="55"/>
      <c r="BZ161" s="56"/>
      <c r="CA161" s="56"/>
      <c r="CB161" s="56"/>
    </row>
    <row r="162" spans="1:83" ht="15" customHeight="1" x14ac:dyDescent="0.2">
      <c r="A162" s="6" t="s">
        <v>16</v>
      </c>
      <c r="B162" s="6"/>
      <c r="C162" s="6"/>
      <c r="D162" s="6"/>
      <c r="E162" s="6"/>
      <c r="F162" s="6"/>
      <c r="G162" s="16"/>
      <c r="H162" s="16"/>
      <c r="I162" s="16"/>
      <c r="J162" s="16"/>
      <c r="K162" s="16"/>
      <c r="L162" s="16"/>
      <c r="M162" s="16"/>
      <c r="N162" s="16"/>
      <c r="O162" s="16"/>
      <c r="P162" s="16"/>
      <c r="Q162" s="16"/>
      <c r="R162" s="16"/>
      <c r="S162" s="16"/>
      <c r="T162" s="16"/>
      <c r="U162" s="16"/>
      <c r="V162" s="17"/>
      <c r="W162" s="17"/>
      <c r="X162" s="17"/>
      <c r="Y162" s="17"/>
      <c r="Z162" s="17"/>
      <c r="AA162" s="18"/>
      <c r="AB162" s="18"/>
      <c r="AC162" s="18"/>
      <c r="AD162" s="18"/>
      <c r="AE162" s="18"/>
      <c r="AF162" s="18"/>
      <c r="AG162" s="18"/>
      <c r="AH162" s="18"/>
      <c r="AI162" s="18"/>
      <c r="AJ162" s="18"/>
      <c r="AP162" s="34"/>
      <c r="BB162" s="23"/>
      <c r="BC162" s="38"/>
      <c r="BD162" s="32"/>
      <c r="BE162" s="32"/>
      <c r="BF162" s="32"/>
      <c r="BG162" s="32"/>
      <c r="BH162" s="32"/>
      <c r="BI162" s="32"/>
      <c r="BJ162" s="32"/>
      <c r="BK162" s="32"/>
      <c r="BL162" s="32"/>
      <c r="BM162" s="32"/>
      <c r="BN162" s="32"/>
      <c r="BO162" s="41"/>
      <c r="BP162" s="41"/>
      <c r="BQ162" s="41"/>
      <c r="BR162" s="41"/>
      <c r="BS162" s="41"/>
      <c r="BT162" s="42"/>
      <c r="BU162" s="42"/>
      <c r="BV162" s="42"/>
      <c r="BW162" s="42"/>
      <c r="BX162" s="42"/>
      <c r="BY162" s="42"/>
      <c r="BZ162" s="42"/>
      <c r="CA162" s="42"/>
      <c r="CB162" s="42"/>
      <c r="CC162" s="42"/>
      <c r="CD162" s="38"/>
    </row>
    <row r="163" spans="1:83" ht="15" customHeight="1" x14ac:dyDescent="0.2">
      <c r="A163" s="229">
        <f>SUM(V164:Z166)</f>
        <v>0</v>
      </c>
      <c r="B163" s="229"/>
      <c r="C163" s="229"/>
      <c r="D163" s="229"/>
      <c r="E163" s="229"/>
      <c r="F163" s="3"/>
      <c r="G163" s="219" t="s">
        <v>17</v>
      </c>
      <c r="H163" s="220"/>
      <c r="I163" s="220"/>
      <c r="J163" s="220"/>
      <c r="K163" s="220"/>
      <c r="L163" s="220"/>
      <c r="M163" s="220"/>
      <c r="N163" s="220"/>
      <c r="O163" s="220"/>
      <c r="P163" s="220"/>
      <c r="Q163" s="220"/>
      <c r="R163" s="220"/>
      <c r="S163" s="220"/>
      <c r="T163" s="220"/>
      <c r="U163" s="220"/>
      <c r="V163" s="152" t="s">
        <v>27</v>
      </c>
      <c r="W163" s="153"/>
      <c r="X163" s="153"/>
      <c r="Y163" s="153"/>
      <c r="Z163" s="154"/>
      <c r="AA163" s="152" t="s">
        <v>18</v>
      </c>
      <c r="AB163" s="153"/>
      <c r="AC163" s="153"/>
      <c r="AD163" s="153"/>
      <c r="AE163" s="153"/>
      <c r="AF163" s="242"/>
      <c r="AG163" s="242"/>
      <c r="AH163" s="242"/>
      <c r="AI163" s="242"/>
      <c r="AJ163" s="243"/>
      <c r="AP163" s="36"/>
      <c r="BB163" s="23"/>
      <c r="BC163" s="38"/>
      <c r="BD163" s="39"/>
      <c r="BE163" s="39"/>
      <c r="BF163" s="39"/>
      <c r="BG163" s="39"/>
      <c r="BH163" s="39"/>
      <c r="BI163" s="39"/>
      <c r="BJ163" s="39"/>
      <c r="BK163" s="39"/>
      <c r="BL163" s="39"/>
      <c r="BM163" s="39"/>
      <c r="BN163" s="39"/>
      <c r="BO163" s="40"/>
      <c r="BP163" s="40"/>
      <c r="BQ163" s="40"/>
      <c r="BR163" s="40"/>
      <c r="BS163" s="40"/>
      <c r="BT163" s="40"/>
      <c r="BU163" s="40"/>
      <c r="BV163" s="40"/>
      <c r="BW163" s="40"/>
      <c r="BX163" s="40"/>
      <c r="BY163" s="43"/>
      <c r="BZ163" s="43"/>
      <c r="CA163" s="43"/>
      <c r="CB163" s="43"/>
      <c r="CC163" s="43"/>
      <c r="CD163" s="38"/>
    </row>
    <row r="164" spans="1:83" ht="15" customHeight="1" x14ac:dyDescent="0.2">
      <c r="A164" s="6"/>
      <c r="B164" s="6"/>
      <c r="C164" s="6"/>
      <c r="D164" s="6"/>
      <c r="E164" s="6"/>
      <c r="F164" s="6"/>
      <c r="G164" s="221"/>
      <c r="H164" s="222"/>
      <c r="I164" s="222"/>
      <c r="J164" s="222"/>
      <c r="K164" s="222"/>
      <c r="L164" s="222"/>
      <c r="M164" s="222"/>
      <c r="N164" s="222"/>
      <c r="O164" s="222"/>
      <c r="P164" s="222"/>
      <c r="Q164" s="222"/>
      <c r="R164" s="222"/>
      <c r="S164" s="222"/>
      <c r="T164" s="222"/>
      <c r="U164" s="223"/>
      <c r="V164" s="234"/>
      <c r="W164" s="235"/>
      <c r="X164" s="235"/>
      <c r="Y164" s="235"/>
      <c r="Z164" s="236"/>
      <c r="AA164" s="284"/>
      <c r="AB164" s="285"/>
      <c r="AC164" s="285"/>
      <c r="AD164" s="285"/>
      <c r="AE164" s="285"/>
      <c r="AF164" s="285"/>
      <c r="AG164" s="285"/>
      <c r="AH164" s="285"/>
      <c r="AI164" s="285"/>
      <c r="AJ164" s="286"/>
      <c r="AP164" s="52"/>
      <c r="BB164" s="23"/>
      <c r="BC164" s="38"/>
      <c r="BD164" s="53"/>
      <c r="BE164" s="53"/>
      <c r="BF164" s="53"/>
      <c r="BG164" s="53"/>
      <c r="BH164" s="53"/>
      <c r="BI164" s="53"/>
      <c r="BJ164" s="53"/>
      <c r="BK164" s="53"/>
      <c r="BL164" s="53"/>
      <c r="BM164" s="53"/>
      <c r="BN164" s="53"/>
      <c r="BO164" s="54"/>
      <c r="BP164" s="54"/>
      <c r="BQ164" s="54"/>
      <c r="BR164" s="54"/>
      <c r="BS164" s="54"/>
      <c r="BT164" s="56"/>
      <c r="BU164" s="56"/>
      <c r="BV164" s="56"/>
      <c r="BW164" s="56"/>
      <c r="BX164" s="56"/>
      <c r="BY164" s="56"/>
      <c r="BZ164" s="56"/>
      <c r="CA164" s="56"/>
      <c r="CB164" s="56"/>
      <c r="CC164" s="56"/>
      <c r="CD164" s="38"/>
    </row>
    <row r="165" spans="1:83" ht="15" customHeight="1" x14ac:dyDescent="0.2">
      <c r="A165" s="6"/>
      <c r="B165" s="6"/>
      <c r="C165" s="6"/>
      <c r="D165" s="6"/>
      <c r="E165" s="6"/>
      <c r="F165" s="6"/>
      <c r="G165" s="221"/>
      <c r="H165" s="222"/>
      <c r="I165" s="222"/>
      <c r="J165" s="222"/>
      <c r="K165" s="222"/>
      <c r="L165" s="222"/>
      <c r="M165" s="222"/>
      <c r="N165" s="222"/>
      <c r="O165" s="222"/>
      <c r="P165" s="222"/>
      <c r="Q165" s="222"/>
      <c r="R165" s="222"/>
      <c r="S165" s="222"/>
      <c r="T165" s="222"/>
      <c r="U165" s="223"/>
      <c r="V165" s="234"/>
      <c r="W165" s="235"/>
      <c r="X165" s="235"/>
      <c r="Y165" s="235"/>
      <c r="Z165" s="236"/>
      <c r="AA165" s="284"/>
      <c r="AB165" s="285"/>
      <c r="AC165" s="285"/>
      <c r="AD165" s="285"/>
      <c r="AE165" s="285"/>
      <c r="AF165" s="285"/>
      <c r="AG165" s="285"/>
      <c r="AH165" s="285"/>
      <c r="AI165" s="285"/>
      <c r="AJ165" s="286"/>
      <c r="AP165" s="52"/>
      <c r="BB165" s="23"/>
      <c r="BC165" s="38"/>
      <c r="BD165" s="53"/>
      <c r="BE165" s="53"/>
      <c r="BF165" s="53"/>
      <c r="BG165" s="53"/>
      <c r="BH165" s="53"/>
      <c r="BI165" s="53"/>
      <c r="BJ165" s="53"/>
      <c r="BK165" s="53"/>
      <c r="BL165" s="53"/>
      <c r="BM165" s="53"/>
      <c r="BN165" s="53"/>
      <c r="BO165" s="54"/>
      <c r="BP165" s="54"/>
      <c r="BQ165" s="54"/>
      <c r="BR165" s="54"/>
      <c r="BS165" s="54"/>
      <c r="BT165" s="56"/>
      <c r="BU165" s="56"/>
      <c r="BV165" s="56"/>
      <c r="BW165" s="56"/>
      <c r="BX165" s="56"/>
      <c r="BY165" s="56"/>
      <c r="BZ165" s="56"/>
      <c r="CA165" s="56"/>
      <c r="CB165" s="56"/>
      <c r="CC165" s="56"/>
      <c r="CD165" s="38"/>
    </row>
    <row r="166" spans="1:83" ht="15" customHeight="1" x14ac:dyDescent="0.2">
      <c r="A166" s="6"/>
      <c r="B166" s="6"/>
      <c r="C166" s="6"/>
      <c r="D166" s="6"/>
      <c r="E166" s="6"/>
      <c r="F166" s="6"/>
      <c r="G166" s="221"/>
      <c r="H166" s="222"/>
      <c r="I166" s="222"/>
      <c r="J166" s="222"/>
      <c r="K166" s="222"/>
      <c r="L166" s="222"/>
      <c r="M166" s="222"/>
      <c r="N166" s="222"/>
      <c r="O166" s="222"/>
      <c r="P166" s="222"/>
      <c r="Q166" s="222"/>
      <c r="R166" s="222"/>
      <c r="S166" s="222"/>
      <c r="T166" s="222"/>
      <c r="U166" s="223"/>
      <c r="V166" s="234"/>
      <c r="W166" s="235"/>
      <c r="X166" s="235"/>
      <c r="Y166" s="235"/>
      <c r="Z166" s="236"/>
      <c r="AA166" s="284"/>
      <c r="AB166" s="285"/>
      <c r="AC166" s="285"/>
      <c r="AD166" s="285"/>
      <c r="AE166" s="285"/>
      <c r="AF166" s="285"/>
      <c r="AG166" s="285"/>
      <c r="AH166" s="285"/>
      <c r="AI166" s="285"/>
      <c r="AJ166" s="286"/>
      <c r="AP166" s="52"/>
      <c r="AT166" s="33"/>
      <c r="BB166" s="23"/>
      <c r="BC166" s="38"/>
      <c r="BD166" s="53"/>
      <c r="BE166" s="53"/>
      <c r="BF166" s="53"/>
      <c r="BG166" s="53"/>
      <c r="BH166" s="53"/>
      <c r="BI166" s="53"/>
      <c r="BJ166" s="53"/>
      <c r="BK166" s="53"/>
      <c r="BL166" s="53"/>
      <c r="BM166" s="53"/>
      <c r="BN166" s="53"/>
      <c r="BO166" s="54"/>
      <c r="BP166" s="54"/>
      <c r="BQ166" s="54"/>
      <c r="BR166" s="54"/>
      <c r="BS166" s="54"/>
      <c r="BT166" s="56"/>
      <c r="BU166" s="56"/>
      <c r="BV166" s="56"/>
      <c r="BW166" s="56"/>
      <c r="BX166" s="56"/>
      <c r="BY166" s="56"/>
      <c r="BZ166" s="56"/>
      <c r="CA166" s="56"/>
      <c r="CB166" s="56"/>
      <c r="CC166" s="56"/>
      <c r="CD166" s="38"/>
    </row>
    <row r="167" spans="1:83" ht="15" customHeight="1" x14ac:dyDescent="0.2">
      <c r="A167" s="6" t="s">
        <v>19</v>
      </c>
      <c r="B167" s="6"/>
      <c r="C167" s="6"/>
      <c r="D167" s="6"/>
      <c r="E167" s="6"/>
      <c r="F167" s="6"/>
      <c r="G167" s="16"/>
      <c r="H167" s="16"/>
      <c r="I167" s="16"/>
      <c r="J167" s="16"/>
      <c r="K167" s="16"/>
      <c r="L167" s="16"/>
      <c r="M167" s="16"/>
      <c r="N167" s="16"/>
      <c r="O167" s="16"/>
      <c r="P167" s="16"/>
      <c r="Q167" s="16"/>
      <c r="R167" s="16"/>
      <c r="S167" s="16"/>
      <c r="T167" s="16"/>
      <c r="U167" s="16"/>
      <c r="V167" s="17"/>
      <c r="W167" s="17"/>
      <c r="X167" s="17"/>
      <c r="Y167" s="17"/>
      <c r="Z167" s="17"/>
      <c r="AA167" s="18"/>
      <c r="AB167" s="18"/>
      <c r="AC167" s="18"/>
      <c r="AD167" s="18"/>
      <c r="AE167" s="18"/>
      <c r="AF167" s="18"/>
      <c r="AG167" s="18"/>
      <c r="AH167" s="18"/>
      <c r="AI167" s="18"/>
      <c r="AJ167" s="18"/>
      <c r="AP167" s="34"/>
      <c r="BB167" s="23"/>
      <c r="BC167" s="38"/>
      <c r="BD167" s="32"/>
      <c r="BE167" s="32"/>
      <c r="BF167" s="32"/>
      <c r="BG167" s="32"/>
      <c r="BH167" s="32"/>
      <c r="BI167" s="32"/>
      <c r="BJ167" s="32"/>
      <c r="BK167" s="32"/>
      <c r="BL167" s="32"/>
      <c r="BM167" s="32"/>
      <c r="BN167" s="32"/>
      <c r="BO167" s="41"/>
      <c r="BP167" s="41"/>
      <c r="BQ167" s="41"/>
      <c r="BR167" s="41"/>
      <c r="BS167" s="41"/>
      <c r="BT167" s="42"/>
      <c r="BU167" s="42"/>
      <c r="BV167" s="42"/>
      <c r="BW167" s="42"/>
      <c r="BX167" s="42"/>
      <c r="BY167" s="42"/>
      <c r="BZ167" s="42"/>
      <c r="CA167" s="42"/>
      <c r="CB167" s="42"/>
      <c r="CC167" s="42"/>
      <c r="CD167" s="38"/>
    </row>
    <row r="168" spans="1:83" ht="15" customHeight="1" x14ac:dyDescent="0.2">
      <c r="A168" s="229">
        <f>SUM(V169:Z171)</f>
        <v>0</v>
      </c>
      <c r="B168" s="229"/>
      <c r="C168" s="229"/>
      <c r="D168" s="229"/>
      <c r="E168" s="229"/>
      <c r="F168" s="3"/>
      <c r="G168" s="219" t="s">
        <v>84</v>
      </c>
      <c r="H168" s="220"/>
      <c r="I168" s="220"/>
      <c r="J168" s="220"/>
      <c r="K168" s="220"/>
      <c r="L168" s="220"/>
      <c r="M168" s="220"/>
      <c r="N168" s="220"/>
      <c r="O168" s="220"/>
      <c r="P168" s="220"/>
      <c r="Q168" s="220"/>
      <c r="R168" s="220"/>
      <c r="S168" s="220"/>
      <c r="T168" s="220"/>
      <c r="U168" s="220"/>
      <c r="V168" s="152" t="s">
        <v>20</v>
      </c>
      <c r="W168" s="153"/>
      <c r="X168" s="153"/>
      <c r="Y168" s="153"/>
      <c r="Z168" s="154"/>
      <c r="AA168" s="168" t="s">
        <v>13</v>
      </c>
      <c r="AB168" s="168"/>
      <c r="AC168" s="168"/>
      <c r="AD168" s="168"/>
      <c r="AE168" s="168"/>
      <c r="AF168" s="168" t="s">
        <v>14</v>
      </c>
      <c r="AG168" s="168"/>
      <c r="AH168" s="168"/>
      <c r="AI168" s="168"/>
      <c r="AJ168" s="168"/>
      <c r="AP168" s="35"/>
      <c r="BB168" s="23"/>
      <c r="BC168" s="38"/>
      <c r="BD168" s="39"/>
      <c r="BE168" s="39"/>
      <c r="BF168" s="39"/>
      <c r="BG168" s="39"/>
      <c r="BH168" s="39"/>
      <c r="BI168" s="39"/>
      <c r="BJ168" s="39"/>
      <c r="BK168" s="39"/>
      <c r="BL168" s="39"/>
      <c r="BM168" s="39"/>
      <c r="BN168" s="39"/>
      <c r="BO168" s="40"/>
      <c r="BP168" s="40"/>
      <c r="BQ168" s="40"/>
      <c r="BR168" s="40"/>
      <c r="BS168" s="40"/>
      <c r="BT168" s="40"/>
      <c r="BU168" s="40"/>
      <c r="BV168" s="40"/>
      <c r="BW168" s="40"/>
      <c r="BX168" s="40"/>
      <c r="BY168" s="40"/>
      <c r="BZ168" s="40"/>
      <c r="CA168" s="40"/>
      <c r="CB168" s="40"/>
      <c r="CC168" s="40"/>
      <c r="CD168" s="38"/>
    </row>
    <row r="169" spans="1:83" ht="15" customHeight="1" x14ac:dyDescent="0.2">
      <c r="G169" s="221"/>
      <c r="H169" s="222"/>
      <c r="I169" s="222"/>
      <c r="J169" s="222"/>
      <c r="K169" s="222"/>
      <c r="L169" s="222"/>
      <c r="M169" s="222"/>
      <c r="N169" s="222"/>
      <c r="O169" s="222"/>
      <c r="P169" s="222"/>
      <c r="Q169" s="222"/>
      <c r="R169" s="222"/>
      <c r="S169" s="222"/>
      <c r="T169" s="222"/>
      <c r="U169" s="223"/>
      <c r="V169" s="234"/>
      <c r="W169" s="235"/>
      <c r="X169" s="235"/>
      <c r="Y169" s="235"/>
      <c r="Z169" s="236"/>
      <c r="AA169" s="282"/>
      <c r="AB169" s="283"/>
      <c r="AC169" s="283"/>
      <c r="AD169" s="283"/>
      <c r="AE169" s="283"/>
      <c r="AF169" s="282"/>
      <c r="AG169" s="283"/>
      <c r="AH169" s="283"/>
      <c r="AI169" s="283"/>
      <c r="AJ169" s="283"/>
      <c r="AP169" s="52"/>
      <c r="BB169" s="23"/>
      <c r="BC169" s="38"/>
      <c r="BD169" s="53"/>
      <c r="BE169" s="53"/>
      <c r="BF169" s="53"/>
      <c r="BG169" s="53"/>
      <c r="BH169" s="53"/>
      <c r="BI169" s="53"/>
      <c r="BJ169" s="53"/>
      <c r="BK169" s="53"/>
      <c r="BL169" s="53"/>
      <c r="BM169" s="53"/>
      <c r="BN169" s="53"/>
      <c r="BO169" s="54"/>
      <c r="BP169" s="54"/>
      <c r="BQ169" s="54"/>
      <c r="BR169" s="54"/>
      <c r="BS169" s="54"/>
      <c r="BT169" s="55"/>
      <c r="BU169" s="56"/>
      <c r="BV169" s="56"/>
      <c r="BW169" s="56"/>
      <c r="BX169" s="56"/>
      <c r="BY169" s="55"/>
      <c r="BZ169" s="56"/>
      <c r="CA169" s="56"/>
      <c r="CB169" s="56"/>
      <c r="CC169" s="56"/>
      <c r="CD169" s="38"/>
    </row>
    <row r="170" spans="1:83" ht="15" customHeight="1" x14ac:dyDescent="0.2">
      <c r="G170" s="221"/>
      <c r="H170" s="222"/>
      <c r="I170" s="222"/>
      <c r="J170" s="222"/>
      <c r="K170" s="222"/>
      <c r="L170" s="222"/>
      <c r="M170" s="222"/>
      <c r="N170" s="222"/>
      <c r="O170" s="222"/>
      <c r="P170" s="222"/>
      <c r="Q170" s="222"/>
      <c r="R170" s="222"/>
      <c r="S170" s="222"/>
      <c r="T170" s="222"/>
      <c r="U170" s="223"/>
      <c r="V170" s="234"/>
      <c r="W170" s="235"/>
      <c r="X170" s="235"/>
      <c r="Y170" s="235"/>
      <c r="Z170" s="236"/>
      <c r="AA170" s="282"/>
      <c r="AB170" s="283"/>
      <c r="AC170" s="283"/>
      <c r="AD170" s="283"/>
      <c r="AE170" s="283"/>
      <c r="AF170" s="282"/>
      <c r="AG170" s="283"/>
      <c r="AH170" s="283"/>
      <c r="AI170" s="283"/>
      <c r="AJ170" s="283"/>
      <c r="AP170" s="52"/>
      <c r="BB170" s="23"/>
      <c r="BC170" s="38"/>
      <c r="BD170" s="53"/>
      <c r="BE170" s="53"/>
      <c r="BF170" s="53"/>
      <c r="BG170" s="53"/>
      <c r="BH170" s="53"/>
      <c r="BI170" s="53"/>
      <c r="BJ170" s="53"/>
      <c r="BK170" s="53"/>
      <c r="BL170" s="53"/>
      <c r="BM170" s="53"/>
      <c r="BN170" s="53"/>
      <c r="BO170" s="54"/>
      <c r="BP170" s="54"/>
      <c r="BQ170" s="54"/>
      <c r="BR170" s="54"/>
      <c r="BS170" s="54"/>
      <c r="BT170" s="55"/>
      <c r="BU170" s="56"/>
      <c r="BV170" s="56"/>
      <c r="BW170" s="56"/>
      <c r="BX170" s="56"/>
      <c r="BY170" s="55"/>
      <c r="BZ170" s="56"/>
      <c r="CA170" s="56"/>
      <c r="CB170" s="56"/>
      <c r="CC170" s="56"/>
      <c r="CD170" s="38"/>
    </row>
    <row r="171" spans="1:83" ht="15" customHeight="1" x14ac:dyDescent="0.2">
      <c r="A171" s="270" t="s">
        <v>50</v>
      </c>
      <c r="B171" s="270"/>
      <c r="G171" s="221"/>
      <c r="H171" s="222"/>
      <c r="I171" s="222"/>
      <c r="J171" s="222"/>
      <c r="K171" s="222"/>
      <c r="L171" s="222"/>
      <c r="M171" s="222"/>
      <c r="N171" s="222"/>
      <c r="O171" s="222"/>
      <c r="P171" s="222"/>
      <c r="Q171" s="222"/>
      <c r="R171" s="222"/>
      <c r="S171" s="222"/>
      <c r="T171" s="222"/>
      <c r="U171" s="223"/>
      <c r="V171" s="234"/>
      <c r="W171" s="235"/>
      <c r="X171" s="235"/>
      <c r="Y171" s="235"/>
      <c r="Z171" s="236"/>
      <c r="AA171" s="282"/>
      <c r="AB171" s="283"/>
      <c r="AC171" s="283"/>
      <c r="AD171" s="283"/>
      <c r="AE171" s="283"/>
      <c r="AF171" s="282"/>
      <c r="AG171" s="283"/>
      <c r="AH171" s="283"/>
      <c r="AI171" s="283"/>
      <c r="AJ171" s="283"/>
      <c r="AP171" s="52"/>
      <c r="BB171" s="23"/>
      <c r="BC171" s="38"/>
      <c r="BD171" s="53"/>
      <c r="BE171" s="53"/>
      <c r="BF171" s="53"/>
      <c r="BG171" s="53"/>
      <c r="BH171" s="53"/>
      <c r="BI171" s="53"/>
      <c r="BJ171" s="53"/>
      <c r="BK171" s="53"/>
      <c r="BL171" s="53"/>
      <c r="BM171" s="53"/>
      <c r="BN171" s="53"/>
      <c r="BO171" s="54"/>
      <c r="BP171" s="54"/>
      <c r="BQ171" s="54"/>
      <c r="BR171" s="54"/>
      <c r="BS171" s="54"/>
      <c r="BT171" s="55"/>
      <c r="BU171" s="56"/>
      <c r="BV171" s="56"/>
      <c r="BW171" s="56"/>
      <c r="BX171" s="56"/>
      <c r="BY171" s="55"/>
      <c r="BZ171" s="56"/>
      <c r="CA171" s="56"/>
      <c r="CB171" s="56"/>
      <c r="CC171" s="56"/>
      <c r="CD171" s="38"/>
    </row>
    <row r="172" spans="1:83" ht="7.5" customHeight="1" x14ac:dyDescent="0.2">
      <c r="A172" s="271"/>
      <c r="B172" s="271"/>
      <c r="BB172" s="23"/>
      <c r="BC172" s="38"/>
      <c r="BD172" s="38"/>
      <c r="BE172" s="38"/>
      <c r="BF172" s="38"/>
      <c r="BG172" s="38"/>
      <c r="BH172" s="38"/>
      <c r="BI172" s="38"/>
      <c r="BJ172" s="38"/>
      <c r="BK172" s="38"/>
      <c r="BL172" s="38"/>
      <c r="BM172" s="38"/>
      <c r="BN172" s="38"/>
      <c r="BO172" s="38"/>
      <c r="BP172" s="38"/>
      <c r="BQ172" s="38"/>
      <c r="BR172" s="38"/>
      <c r="BS172" s="38"/>
      <c r="BT172" s="38"/>
      <c r="BU172" s="38"/>
      <c r="BV172" s="38"/>
      <c r="BW172" s="38"/>
      <c r="BX172" s="38"/>
      <c r="BY172" s="38"/>
      <c r="BZ172" s="38"/>
      <c r="CA172" s="38"/>
      <c r="CB172" s="38"/>
      <c r="CC172" s="38"/>
      <c r="CD172" s="38"/>
      <c r="CE172" s="23"/>
    </row>
    <row r="173" spans="1:83" ht="15" customHeight="1" x14ac:dyDescent="0.2">
      <c r="A173" s="194">
        <f ca="1">SUM(A156,A151,A154,A158,A163,A168)</f>
        <v>0</v>
      </c>
      <c r="B173" s="194"/>
      <c r="C173" s="194"/>
      <c r="D173" s="194"/>
      <c r="E173" s="194"/>
      <c r="F173" s="85" t="s">
        <v>120</v>
      </c>
      <c r="G173" s="30"/>
      <c r="H173" s="30"/>
      <c r="I173" s="6"/>
      <c r="J173" s="218">
        <f ca="1">P139-A173</f>
        <v>0</v>
      </c>
      <c r="K173" s="218"/>
      <c r="L173" s="218"/>
      <c r="M173" s="218"/>
      <c r="N173" s="92" t="str">
        <f ca="1">IF(J173&lt;(-0.1),_vst!$C$6,"")</f>
        <v/>
      </c>
      <c r="O173" s="91"/>
      <c r="S173" s="16"/>
      <c r="T173" s="16"/>
      <c r="U173" s="16"/>
      <c r="V173" s="16"/>
      <c r="W173" s="16"/>
      <c r="X173" s="16"/>
      <c r="Y173" s="16"/>
      <c r="Z173" s="16"/>
      <c r="AA173" s="16"/>
      <c r="AB173" s="17"/>
      <c r="AC173" s="17"/>
      <c r="AD173" s="17"/>
      <c r="AE173" s="17"/>
      <c r="AF173" s="17"/>
      <c r="AG173" s="18"/>
      <c r="AH173" s="18"/>
      <c r="AI173" s="18"/>
      <c r="AJ173" s="18"/>
      <c r="AK173" s="18"/>
      <c r="AL173" s="18"/>
      <c r="AM173" s="18"/>
      <c r="AN173" s="18"/>
      <c r="AO173" s="18"/>
      <c r="AP173" s="18"/>
      <c r="AR173" s="25">
        <f ca="1">IF(A173=0,0,IF(A173&lt;P139,1,0))</f>
        <v>0</v>
      </c>
      <c r="AS173" s="2" t="s">
        <v>76</v>
      </c>
      <c r="BB173" s="23"/>
      <c r="BC173" s="38"/>
      <c r="BD173" s="38"/>
      <c r="BE173" s="38"/>
      <c r="BF173" s="38"/>
      <c r="BG173" s="38"/>
      <c r="BH173" s="38"/>
      <c r="BI173" s="38"/>
      <c r="BJ173" s="38"/>
      <c r="BK173" s="38"/>
      <c r="BL173" s="38"/>
      <c r="BM173" s="38"/>
      <c r="BN173" s="38"/>
      <c r="BO173" s="38"/>
      <c r="BP173" s="38"/>
      <c r="BQ173" s="38"/>
      <c r="BR173" s="38"/>
      <c r="BS173" s="38"/>
      <c r="BT173" s="38"/>
      <c r="BU173" s="38"/>
      <c r="BV173" s="38"/>
      <c r="BW173" s="38"/>
      <c r="BX173" s="38"/>
      <c r="BY173" s="38"/>
      <c r="BZ173" s="38"/>
      <c r="CA173" s="38"/>
      <c r="CB173" s="38"/>
      <c r="CC173" s="38"/>
      <c r="CD173" s="38"/>
      <c r="CE173" s="23"/>
    </row>
    <row r="174" spans="1:83" ht="7.5" customHeight="1" x14ac:dyDescent="0.2">
      <c r="BB174" s="23"/>
      <c r="BC174" s="23"/>
      <c r="BD174" s="23"/>
      <c r="BE174" s="23"/>
      <c r="BF174" s="23"/>
      <c r="BG174" s="23"/>
      <c r="BH174" s="23"/>
      <c r="BI174" s="23"/>
      <c r="BJ174" s="23"/>
      <c r="BK174" s="23"/>
      <c r="BL174" s="23"/>
      <c r="BM174" s="23"/>
      <c r="BN174" s="23"/>
      <c r="BO174" s="23"/>
      <c r="BP174" s="23"/>
      <c r="BQ174" s="23"/>
      <c r="BR174" s="23"/>
      <c r="BS174" s="23"/>
      <c r="BT174" s="23"/>
      <c r="BU174" s="23"/>
      <c r="BV174" s="23"/>
      <c r="BW174" s="23"/>
      <c r="BX174" s="23"/>
      <c r="BY174" s="23"/>
      <c r="BZ174" s="23"/>
      <c r="CA174" s="23"/>
      <c r="CB174" s="23"/>
      <c r="CC174" s="23"/>
      <c r="CD174" s="23"/>
      <c r="CE174" s="23"/>
    </row>
    <row r="175" spans="1:83" ht="18.75" customHeight="1" x14ac:dyDescent="0.25">
      <c r="A175" s="232" t="s">
        <v>56</v>
      </c>
      <c r="B175" s="232"/>
      <c r="C175" s="232"/>
      <c r="D175" s="232"/>
      <c r="E175" s="232"/>
      <c r="F175" s="232"/>
      <c r="G175" s="232"/>
      <c r="H175" s="232"/>
      <c r="I175" s="232"/>
      <c r="J175" s="232"/>
      <c r="K175" s="232"/>
      <c r="L175" s="233"/>
      <c r="M175" s="233"/>
      <c r="N175" s="233"/>
      <c r="O175" s="233"/>
      <c r="P175" s="233"/>
      <c r="Q175" s="233"/>
      <c r="R175" s="233"/>
      <c r="S175" s="233"/>
      <c r="T175" s="233"/>
      <c r="U175" s="233"/>
      <c r="V175" s="233"/>
      <c r="W175" s="233"/>
      <c r="X175" s="233"/>
      <c r="Y175" s="233"/>
      <c r="Z175" s="233"/>
      <c r="AA175" s="233"/>
      <c r="AB175" s="233"/>
      <c r="AC175" s="233"/>
      <c r="AD175" s="233"/>
      <c r="AE175" s="17"/>
      <c r="AF175" s="17"/>
      <c r="AG175" s="18"/>
      <c r="AH175" s="18"/>
      <c r="AI175" s="18"/>
      <c r="AJ175" s="18"/>
      <c r="AK175" s="18"/>
      <c r="AL175" s="18"/>
      <c r="AM175" s="18"/>
      <c r="AN175" s="18"/>
      <c r="AO175" s="18"/>
      <c r="AP175" s="18"/>
      <c r="BB175" s="23"/>
      <c r="BC175" s="23"/>
      <c r="BD175" s="23"/>
      <c r="BE175" s="23"/>
      <c r="BF175" s="23"/>
      <c r="BG175" s="23"/>
      <c r="BH175" s="23"/>
      <c r="BI175" s="23"/>
      <c r="BJ175" s="23"/>
      <c r="BK175" s="23"/>
      <c r="BL175" s="23"/>
      <c r="BM175" s="23"/>
      <c r="BN175" s="23"/>
      <c r="BO175" s="23"/>
      <c r="BP175" s="23"/>
      <c r="BQ175" s="23"/>
      <c r="BR175" s="23"/>
      <c r="BS175" s="23"/>
      <c r="BT175" s="23"/>
      <c r="BU175" s="23"/>
      <c r="BV175" s="23"/>
      <c r="BW175" s="23"/>
      <c r="BX175" s="23"/>
      <c r="BY175" s="23"/>
      <c r="BZ175" s="23"/>
      <c r="CA175" s="23"/>
      <c r="CB175" s="23"/>
      <c r="CC175" s="23"/>
      <c r="CD175" s="23"/>
      <c r="CE175" s="23"/>
    </row>
    <row r="176" spans="1:83" ht="15" customHeight="1" x14ac:dyDescent="0.2">
      <c r="A176" s="279" t="s">
        <v>57</v>
      </c>
      <c r="B176" s="280"/>
      <c r="C176" s="280"/>
      <c r="D176" s="280"/>
      <c r="E176" s="280"/>
      <c r="F176" s="280"/>
      <c r="G176" s="280"/>
      <c r="H176" s="280"/>
      <c r="I176" s="280"/>
      <c r="J176" s="280"/>
      <c r="K176" s="280"/>
      <c r="L176" s="280"/>
      <c r="M176" s="280"/>
      <c r="N176" s="280"/>
      <c r="O176" s="280"/>
      <c r="P176" s="280"/>
      <c r="Q176" s="281"/>
      <c r="R176" s="27"/>
      <c r="S176" s="276" t="s">
        <v>21</v>
      </c>
      <c r="T176" s="276"/>
      <c r="U176" s="276"/>
      <c r="V176" s="276"/>
      <c r="W176" s="276"/>
      <c r="X176" s="276"/>
      <c r="Y176" s="276"/>
      <c r="Z176" s="276"/>
      <c r="AA176" s="276"/>
      <c r="AB176" s="276"/>
      <c r="AC176" s="276"/>
      <c r="AD176" s="276"/>
      <c r="AE176" s="276"/>
      <c r="AF176" s="276"/>
      <c r="AG176" s="276"/>
      <c r="AH176" s="276"/>
      <c r="AI176" s="276"/>
    </row>
    <row r="177" spans="1:83" ht="15" customHeight="1" x14ac:dyDescent="0.25">
      <c r="A177" s="274" t="s">
        <v>23</v>
      </c>
      <c r="B177" s="275"/>
      <c r="C177" s="275"/>
      <c r="D177" s="275"/>
      <c r="E177" s="275"/>
      <c r="F177" s="275"/>
      <c r="G177" s="275"/>
      <c r="H177" s="275"/>
      <c r="I177" s="275"/>
      <c r="J177" s="275"/>
      <c r="K177" s="275"/>
      <c r="L177" s="275"/>
      <c r="M177" s="152" t="s">
        <v>28</v>
      </c>
      <c r="N177" s="153"/>
      <c r="O177" s="153"/>
      <c r="P177" s="153"/>
      <c r="Q177" s="154"/>
      <c r="R177" s="27"/>
      <c r="S177" s="274" t="s">
        <v>22</v>
      </c>
      <c r="T177" s="275"/>
      <c r="U177" s="275"/>
      <c r="V177" s="275"/>
      <c r="W177" s="275"/>
      <c r="X177" s="275"/>
      <c r="Y177" s="275"/>
      <c r="Z177" s="275"/>
      <c r="AA177" s="275"/>
      <c r="AB177" s="275"/>
      <c r="AC177" s="275"/>
      <c r="AD177" s="275"/>
      <c r="AE177" s="152" t="s">
        <v>28</v>
      </c>
      <c r="AF177" s="153"/>
      <c r="AG177" s="153"/>
      <c r="AH177" s="153"/>
      <c r="AI177" s="154"/>
    </row>
    <row r="178" spans="1:83" ht="15" customHeight="1" x14ac:dyDescent="0.2">
      <c r="A178" s="277"/>
      <c r="B178" s="278"/>
      <c r="C178" s="278"/>
      <c r="D178" s="278"/>
      <c r="E178" s="278"/>
      <c r="F178" s="278"/>
      <c r="G178" s="278"/>
      <c r="H178" s="278"/>
      <c r="I178" s="278"/>
      <c r="J178" s="278"/>
      <c r="K178" s="278"/>
      <c r="L178" s="278"/>
      <c r="M178" s="234"/>
      <c r="N178" s="235"/>
      <c r="O178" s="235"/>
      <c r="P178" s="235"/>
      <c r="Q178" s="236"/>
      <c r="R178" s="27"/>
      <c r="S178" s="277"/>
      <c r="T178" s="278"/>
      <c r="U178" s="278"/>
      <c r="V178" s="278"/>
      <c r="W178" s="278"/>
      <c r="X178" s="278"/>
      <c r="Y178" s="278"/>
      <c r="Z178" s="278"/>
      <c r="AA178" s="278"/>
      <c r="AB178" s="278"/>
      <c r="AC178" s="278"/>
      <c r="AD178" s="278"/>
      <c r="AE178" s="234"/>
      <c r="AF178" s="235"/>
      <c r="AG178" s="235"/>
      <c r="AH178" s="235"/>
      <c r="AI178" s="236"/>
    </row>
    <row r="179" spans="1:83" ht="15" customHeight="1" x14ac:dyDescent="0.2">
      <c r="A179" s="277"/>
      <c r="B179" s="278"/>
      <c r="C179" s="278"/>
      <c r="D179" s="278"/>
      <c r="E179" s="278"/>
      <c r="F179" s="278"/>
      <c r="G179" s="278"/>
      <c r="H179" s="278"/>
      <c r="I179" s="278"/>
      <c r="J179" s="278"/>
      <c r="K179" s="278"/>
      <c r="L179" s="278"/>
      <c r="M179" s="234"/>
      <c r="N179" s="235"/>
      <c r="O179" s="235"/>
      <c r="P179" s="235"/>
      <c r="Q179" s="236"/>
      <c r="R179" s="27"/>
      <c r="S179" s="277"/>
      <c r="T179" s="278"/>
      <c r="U179" s="278"/>
      <c r="V179" s="278"/>
      <c r="W179" s="278"/>
      <c r="X179" s="278"/>
      <c r="Y179" s="278"/>
      <c r="Z179" s="278"/>
      <c r="AA179" s="278"/>
      <c r="AB179" s="278"/>
      <c r="AC179" s="278"/>
      <c r="AD179" s="278"/>
      <c r="AE179" s="234"/>
      <c r="AF179" s="235"/>
      <c r="AG179" s="235"/>
      <c r="AH179" s="235"/>
      <c r="AI179" s="236"/>
    </row>
    <row r="180" spans="1:83" ht="15" customHeight="1" x14ac:dyDescent="0.2">
      <c r="A180" s="277"/>
      <c r="B180" s="278"/>
      <c r="C180" s="278"/>
      <c r="D180" s="278"/>
      <c r="E180" s="278"/>
      <c r="F180" s="278"/>
      <c r="G180" s="278"/>
      <c r="H180" s="278"/>
      <c r="I180" s="278"/>
      <c r="J180" s="278"/>
      <c r="K180" s="278"/>
      <c r="L180" s="278"/>
      <c r="M180" s="234"/>
      <c r="N180" s="235"/>
      <c r="O180" s="235"/>
      <c r="P180" s="235"/>
      <c r="Q180" s="236"/>
      <c r="R180" s="27"/>
      <c r="S180" s="277"/>
      <c r="T180" s="278"/>
      <c r="U180" s="278"/>
      <c r="V180" s="278"/>
      <c r="W180" s="278"/>
      <c r="X180" s="278"/>
      <c r="Y180" s="278"/>
      <c r="Z180" s="278"/>
      <c r="AA180" s="278"/>
      <c r="AB180" s="278"/>
      <c r="AC180" s="278"/>
      <c r="AD180" s="278"/>
      <c r="AE180" s="234"/>
      <c r="AF180" s="235"/>
      <c r="AG180" s="235"/>
      <c r="AH180" s="235"/>
      <c r="AI180" s="236"/>
    </row>
    <row r="181" spans="1:83" ht="7.5" customHeight="1" x14ac:dyDescent="0.2"/>
    <row r="182" spans="1:83" ht="17.25" customHeight="1" x14ac:dyDescent="0.25">
      <c r="A182" s="147" t="s">
        <v>230</v>
      </c>
      <c r="B182" s="147"/>
      <c r="C182" s="147"/>
      <c r="D182" s="147"/>
      <c r="E182" s="147"/>
      <c r="F182" s="147"/>
      <c r="G182" s="147"/>
      <c r="H182" s="147"/>
      <c r="I182" s="147"/>
      <c r="J182" s="147"/>
      <c r="K182" s="147"/>
      <c r="L182" s="148"/>
      <c r="M182" s="148"/>
      <c r="N182" s="148"/>
      <c r="O182" s="148"/>
      <c r="P182" s="148"/>
      <c r="Q182" s="148"/>
      <c r="R182" s="148"/>
      <c r="S182" s="148"/>
      <c r="T182" s="148"/>
      <c r="U182" s="148"/>
      <c r="V182" s="148"/>
      <c r="W182" s="148"/>
    </row>
    <row r="183" spans="1:83" ht="15" customHeight="1" x14ac:dyDescent="0.2">
      <c r="A183" s="149" t="s">
        <v>177</v>
      </c>
      <c r="B183" s="150"/>
      <c r="C183" s="150"/>
      <c r="D183" s="150"/>
      <c r="E183" s="150"/>
      <c r="F183" s="150"/>
      <c r="G183" s="150"/>
      <c r="H183" s="150"/>
      <c r="I183" s="150"/>
      <c r="J183" s="150"/>
      <c r="K183" s="150"/>
      <c r="L183" s="150"/>
      <c r="M183" s="151"/>
      <c r="N183" s="151"/>
      <c r="O183" s="151"/>
      <c r="P183" s="152" t="s">
        <v>178</v>
      </c>
      <c r="Q183" s="153"/>
      <c r="R183" s="153"/>
      <c r="S183" s="153"/>
      <c r="T183" s="154"/>
      <c r="U183" s="149" t="s">
        <v>179</v>
      </c>
      <c r="V183" s="150"/>
      <c r="W183" s="150"/>
      <c r="X183" s="150"/>
      <c r="Y183" s="150"/>
      <c r="Z183" s="150"/>
      <c r="AA183" s="150"/>
      <c r="AB183" s="150"/>
      <c r="AC183" s="150"/>
      <c r="AD183" s="150"/>
      <c r="AE183" s="150"/>
      <c r="AF183" s="150"/>
      <c r="AG183" s="151"/>
      <c r="AH183" s="151"/>
      <c r="AI183" s="151"/>
    </row>
    <row r="184" spans="1:83" ht="15" customHeight="1" x14ac:dyDescent="0.2">
      <c r="A184" s="155"/>
      <c r="B184" s="155"/>
      <c r="C184" s="155"/>
      <c r="D184" s="155"/>
      <c r="E184" s="155"/>
      <c r="F184" s="155"/>
      <c r="G184" s="155"/>
      <c r="H184" s="155"/>
      <c r="I184" s="155"/>
      <c r="J184" s="155"/>
      <c r="K184" s="155"/>
      <c r="L184" s="155"/>
      <c r="M184" s="155"/>
      <c r="N184" s="155"/>
      <c r="O184" s="155"/>
      <c r="P184" s="156"/>
      <c r="Q184" s="156"/>
      <c r="R184" s="156"/>
      <c r="S184" s="156"/>
      <c r="T184" s="156"/>
      <c r="U184" s="155"/>
      <c r="V184" s="155"/>
      <c r="W184" s="155"/>
      <c r="X184" s="155"/>
      <c r="Y184" s="155"/>
      <c r="Z184" s="155"/>
      <c r="AA184" s="155"/>
      <c r="AB184" s="155"/>
      <c r="AC184" s="155"/>
      <c r="AD184" s="155"/>
      <c r="AE184" s="155"/>
      <c r="AF184" s="155"/>
      <c r="AG184" s="155"/>
      <c r="AH184" s="155"/>
      <c r="AI184" s="155"/>
    </row>
    <row r="185" spans="1:83" ht="15" customHeight="1" x14ac:dyDescent="0.2">
      <c r="A185" s="155"/>
      <c r="B185" s="155"/>
      <c r="C185" s="155"/>
      <c r="D185" s="155"/>
      <c r="E185" s="155"/>
      <c r="F185" s="155"/>
      <c r="G185" s="155"/>
      <c r="H185" s="155"/>
      <c r="I185" s="155"/>
      <c r="J185" s="155"/>
      <c r="K185" s="155"/>
      <c r="L185" s="155"/>
      <c r="M185" s="155"/>
      <c r="N185" s="155"/>
      <c r="O185" s="155"/>
      <c r="P185" s="156"/>
      <c r="Q185" s="156"/>
      <c r="R185" s="156"/>
      <c r="S185" s="156"/>
      <c r="T185" s="156"/>
      <c r="U185" s="155"/>
      <c r="V185" s="155"/>
      <c r="W185" s="155"/>
      <c r="X185" s="155"/>
      <c r="Y185" s="155"/>
      <c r="Z185" s="155"/>
      <c r="AA185" s="155"/>
      <c r="AB185" s="155"/>
      <c r="AC185" s="155"/>
      <c r="AD185" s="155"/>
      <c r="AE185" s="155"/>
      <c r="AF185" s="155"/>
      <c r="AG185" s="155"/>
      <c r="AH185" s="155"/>
      <c r="AI185" s="155"/>
    </row>
    <row r="186" spans="1:83" ht="15" customHeight="1" x14ac:dyDescent="0.2">
      <c r="A186" s="155"/>
      <c r="B186" s="155"/>
      <c r="C186" s="155"/>
      <c r="D186" s="155"/>
      <c r="E186" s="155"/>
      <c r="F186" s="155"/>
      <c r="G186" s="155"/>
      <c r="H186" s="155"/>
      <c r="I186" s="155"/>
      <c r="J186" s="155"/>
      <c r="K186" s="155"/>
      <c r="L186" s="155"/>
      <c r="M186" s="155"/>
      <c r="N186" s="155"/>
      <c r="O186" s="155"/>
      <c r="P186" s="156"/>
      <c r="Q186" s="156"/>
      <c r="R186" s="156"/>
      <c r="S186" s="156"/>
      <c r="T186" s="156"/>
      <c r="U186" s="155"/>
      <c r="V186" s="155"/>
      <c r="W186" s="155"/>
      <c r="X186" s="155"/>
      <c r="Y186" s="155"/>
      <c r="Z186" s="155"/>
      <c r="AA186" s="155"/>
      <c r="AB186" s="155"/>
      <c r="AC186" s="155"/>
      <c r="AD186" s="155"/>
      <c r="AE186" s="155"/>
      <c r="AF186" s="155"/>
      <c r="AG186" s="155"/>
      <c r="AH186" s="155"/>
      <c r="AI186" s="155"/>
    </row>
    <row r="187" spans="1:83" ht="15" customHeight="1" x14ac:dyDescent="0.2">
      <c r="A187" s="155"/>
      <c r="B187" s="155"/>
      <c r="C187" s="155"/>
      <c r="D187" s="155"/>
      <c r="E187" s="155"/>
      <c r="F187" s="155"/>
      <c r="G187" s="155"/>
      <c r="H187" s="155"/>
      <c r="I187" s="155"/>
      <c r="J187" s="155"/>
      <c r="K187" s="155"/>
      <c r="L187" s="155"/>
      <c r="M187" s="155"/>
      <c r="N187" s="155"/>
      <c r="O187" s="155"/>
      <c r="P187" s="156"/>
      <c r="Q187" s="156"/>
      <c r="R187" s="156"/>
      <c r="S187" s="156"/>
      <c r="T187" s="156"/>
      <c r="U187" s="155"/>
      <c r="V187" s="155"/>
      <c r="W187" s="155"/>
      <c r="X187" s="155"/>
      <c r="Y187" s="155"/>
      <c r="Z187" s="155"/>
      <c r="AA187" s="155"/>
      <c r="AB187" s="155"/>
      <c r="AC187" s="155"/>
      <c r="AD187" s="155"/>
      <c r="AE187" s="155"/>
      <c r="AF187" s="155"/>
      <c r="AG187" s="155"/>
      <c r="AH187" s="155"/>
      <c r="AI187" s="155"/>
    </row>
    <row r="188" spans="1:83" ht="15" customHeight="1" x14ac:dyDescent="0.2">
      <c r="A188" s="155"/>
      <c r="B188" s="155"/>
      <c r="C188" s="155"/>
      <c r="D188" s="155"/>
      <c r="E188" s="155"/>
      <c r="F188" s="155"/>
      <c r="G188" s="155"/>
      <c r="H188" s="155"/>
      <c r="I188" s="155"/>
      <c r="J188" s="155"/>
      <c r="K188" s="155"/>
      <c r="L188" s="155"/>
      <c r="M188" s="155"/>
      <c r="N188" s="155"/>
      <c r="O188" s="155"/>
      <c r="P188" s="156"/>
      <c r="Q188" s="156"/>
      <c r="R188" s="156"/>
      <c r="S188" s="156"/>
      <c r="T188" s="156"/>
      <c r="U188" s="155"/>
      <c r="V188" s="155"/>
      <c r="W188" s="155"/>
      <c r="X188" s="155"/>
      <c r="Y188" s="155"/>
      <c r="Z188" s="155"/>
      <c r="AA188" s="155"/>
      <c r="AB188" s="155"/>
      <c r="AC188" s="155"/>
      <c r="AD188" s="155"/>
      <c r="AE188" s="155"/>
      <c r="AF188" s="155"/>
      <c r="AG188" s="155"/>
      <c r="AH188" s="155"/>
      <c r="AI188" s="155"/>
    </row>
    <row r="190" spans="1:83" ht="15" customHeight="1" x14ac:dyDescent="0.25">
      <c r="A190" s="232" t="s">
        <v>219</v>
      </c>
      <c r="B190" s="232"/>
      <c r="C190" s="232"/>
      <c r="D190" s="232"/>
      <c r="E190" s="232"/>
      <c r="F190" s="232"/>
      <c r="G190" s="232"/>
      <c r="H190" s="232"/>
      <c r="I190" s="232"/>
      <c r="J190" s="232"/>
      <c r="K190" s="232"/>
      <c r="L190" s="233"/>
      <c r="M190" s="233"/>
      <c r="N190" s="233"/>
      <c r="O190" s="233"/>
      <c r="P190" s="233"/>
      <c r="Q190" s="233"/>
      <c r="R190" s="233"/>
      <c r="S190" s="233"/>
      <c r="T190" s="233"/>
      <c r="U190" s="233"/>
      <c r="V190" s="233"/>
      <c r="W190" s="233"/>
      <c r="X190" s="233"/>
      <c r="Y190" s="233"/>
      <c r="Z190" s="233"/>
      <c r="AA190" s="233"/>
      <c r="AB190" s="233"/>
      <c r="AC190" s="233"/>
      <c r="AD190" s="233"/>
      <c r="AE190" s="17"/>
      <c r="AF190" s="17"/>
      <c r="AG190" s="18"/>
      <c r="AH190" s="18"/>
      <c r="AI190" s="18"/>
      <c r="AJ190" s="18"/>
      <c r="AK190" s="18"/>
      <c r="AL190" s="18"/>
      <c r="AM190" s="18"/>
      <c r="AN190" s="18"/>
      <c r="AO190" s="18"/>
      <c r="AP190" s="18"/>
      <c r="BB190" s="23"/>
      <c r="BC190" s="23"/>
      <c r="BD190" s="23"/>
      <c r="BE190" s="23"/>
      <c r="BF190" s="23"/>
      <c r="BG190" s="23"/>
      <c r="BH190" s="23"/>
      <c r="BI190" s="23"/>
      <c r="BJ190" s="23"/>
      <c r="BK190" s="23"/>
      <c r="BL190" s="23"/>
      <c r="BM190" s="23"/>
      <c r="BN190" s="23"/>
      <c r="BO190" s="23"/>
      <c r="BP190" s="23"/>
      <c r="BQ190" s="23"/>
      <c r="BR190" s="23"/>
      <c r="BS190" s="23"/>
      <c r="BT190" s="23"/>
      <c r="BU190" s="23"/>
      <c r="BV190" s="23"/>
      <c r="BW190" s="23"/>
      <c r="BX190" s="23"/>
      <c r="BY190" s="23"/>
      <c r="BZ190" s="23"/>
      <c r="CA190" s="23"/>
      <c r="CB190" s="23"/>
      <c r="CC190" s="23"/>
      <c r="CD190" s="23"/>
      <c r="CE190" s="23"/>
    </row>
    <row r="191" spans="1:83" ht="12" x14ac:dyDescent="0.2">
      <c r="A191" s="128"/>
      <c r="B191" s="128"/>
      <c r="C191" s="128"/>
      <c r="D191" s="128"/>
      <c r="E191" s="128"/>
      <c r="F191" s="128"/>
      <c r="G191" s="128"/>
      <c r="H191" s="128"/>
      <c r="I191" s="128"/>
      <c r="J191" s="128"/>
      <c r="K191" s="128"/>
      <c r="L191" s="128"/>
      <c r="M191" s="128"/>
      <c r="N191" s="128"/>
      <c r="O191" s="128"/>
      <c r="P191" s="128"/>
      <c r="Q191" s="128"/>
      <c r="R191" s="128"/>
      <c r="S191" s="128"/>
      <c r="T191" s="128"/>
      <c r="U191" s="128"/>
      <c r="V191" s="128"/>
      <c r="W191" s="128"/>
      <c r="X191" s="128"/>
      <c r="Y191" s="128"/>
      <c r="Z191" s="128"/>
      <c r="AA191" s="128"/>
      <c r="AB191" s="128"/>
      <c r="AC191" s="128"/>
      <c r="AD191" s="128"/>
      <c r="AE191" s="128"/>
      <c r="AF191" s="128"/>
      <c r="AG191" s="128"/>
      <c r="AH191" s="128"/>
      <c r="AI191" s="128"/>
    </row>
    <row r="192" spans="1:83" ht="38.25" customHeight="1" x14ac:dyDescent="0.2">
      <c r="A192" s="130" t="s">
        <v>47</v>
      </c>
      <c r="B192" s="309" t="s">
        <v>231</v>
      </c>
      <c r="C192" s="309"/>
      <c r="D192" s="309"/>
      <c r="E192" s="309"/>
      <c r="F192" s="309"/>
      <c r="G192" s="309"/>
      <c r="H192" s="309"/>
      <c r="I192" s="309"/>
      <c r="J192" s="309"/>
      <c r="K192" s="309"/>
      <c r="L192" s="309"/>
      <c r="M192" s="309"/>
      <c r="N192" s="309"/>
      <c r="O192" s="309"/>
      <c r="P192" s="309"/>
      <c r="Q192" s="309"/>
      <c r="R192" s="309"/>
      <c r="S192" s="309"/>
      <c r="T192" s="309"/>
      <c r="U192" s="309"/>
      <c r="V192" s="309"/>
      <c r="W192" s="309"/>
      <c r="X192" s="309"/>
      <c r="Y192" s="309"/>
      <c r="Z192" s="309"/>
      <c r="AA192" s="309"/>
      <c r="AB192" s="309"/>
      <c r="AC192" s="309"/>
      <c r="AD192" s="309"/>
      <c r="AE192" s="309"/>
      <c r="AF192" s="309"/>
      <c r="AG192" s="309"/>
      <c r="AH192" s="309"/>
      <c r="AI192" s="309"/>
      <c r="AJ192" s="131"/>
    </row>
    <row r="193" spans="1:40" ht="50.25" customHeight="1" x14ac:dyDescent="0.2">
      <c r="A193" s="130" t="s">
        <v>29</v>
      </c>
      <c r="B193" s="309" t="s">
        <v>232</v>
      </c>
      <c r="C193" s="309"/>
      <c r="D193" s="309"/>
      <c r="E193" s="309"/>
      <c r="F193" s="309"/>
      <c r="G193" s="309"/>
      <c r="H193" s="309"/>
      <c r="I193" s="309"/>
      <c r="J193" s="309"/>
      <c r="K193" s="309"/>
      <c r="L193" s="309"/>
      <c r="M193" s="309"/>
      <c r="N193" s="309"/>
      <c r="O193" s="309"/>
      <c r="P193" s="309"/>
      <c r="Q193" s="309"/>
      <c r="R193" s="309"/>
      <c r="S193" s="309"/>
      <c r="T193" s="309"/>
      <c r="U193" s="309"/>
      <c r="V193" s="309"/>
      <c r="W193" s="309"/>
      <c r="X193" s="309"/>
      <c r="Y193" s="309"/>
      <c r="Z193" s="309"/>
      <c r="AA193" s="309"/>
      <c r="AB193" s="309"/>
      <c r="AC193" s="309"/>
      <c r="AD193" s="309"/>
      <c r="AE193" s="309"/>
      <c r="AF193" s="309"/>
      <c r="AG193" s="309"/>
      <c r="AH193" s="309"/>
      <c r="AI193" s="309"/>
      <c r="AJ193" s="131"/>
    </row>
    <row r="194" spans="1:40" ht="15" customHeight="1" x14ac:dyDescent="0.2">
      <c r="A194" s="127"/>
      <c r="B194" s="127"/>
      <c r="C194" s="127"/>
      <c r="D194" s="127"/>
      <c r="E194" s="127"/>
      <c r="F194" s="127"/>
      <c r="G194" s="127"/>
      <c r="H194" s="127"/>
      <c r="I194" s="127"/>
      <c r="J194" s="127"/>
      <c r="K194" s="127"/>
      <c r="L194" s="127"/>
      <c r="M194" s="127"/>
      <c r="N194" s="127"/>
      <c r="O194" s="127"/>
      <c r="P194" s="127"/>
      <c r="Q194" s="127"/>
      <c r="R194" s="127"/>
      <c r="S194" s="127"/>
      <c r="T194" s="127"/>
      <c r="U194" s="127"/>
      <c r="V194" s="127"/>
      <c r="W194" s="127"/>
      <c r="X194" s="127"/>
      <c r="Y194" s="127"/>
      <c r="Z194" s="127"/>
      <c r="AA194" s="127"/>
      <c r="AB194" s="127"/>
      <c r="AC194" s="127"/>
      <c r="AD194" s="127"/>
      <c r="AE194" s="127"/>
      <c r="AF194" s="127"/>
      <c r="AG194" s="127"/>
      <c r="AH194" s="127"/>
      <c r="AI194" s="127"/>
    </row>
    <row r="195" spans="1:40" s="67" customFormat="1" ht="15" customHeight="1" x14ac:dyDescent="0.2">
      <c r="A195" s="70" t="s">
        <v>101</v>
      </c>
      <c r="B195" s="214"/>
      <c r="C195" s="214"/>
      <c r="D195" s="214"/>
      <c r="E195" s="214"/>
      <c r="F195" s="214"/>
      <c r="G195" s="214"/>
      <c r="H195" s="214"/>
      <c r="I195" s="214"/>
      <c r="J195" s="214"/>
      <c r="K195" s="214"/>
      <c r="L195" s="214"/>
      <c r="M195" s="214"/>
      <c r="N195" s="214"/>
      <c r="O195" s="12"/>
      <c r="P195" s="70" t="s">
        <v>102</v>
      </c>
      <c r="Q195" s="213"/>
      <c r="R195" s="214"/>
      <c r="S195" s="214"/>
      <c r="T195" s="214"/>
      <c r="U195" s="214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</row>
    <row r="196" spans="1:40" ht="8.1" customHeight="1" x14ac:dyDescent="0.2">
      <c r="A196" s="19"/>
      <c r="B196" s="19"/>
      <c r="C196" s="19"/>
      <c r="D196" s="19"/>
      <c r="E196" s="19"/>
      <c r="F196" s="19"/>
      <c r="G196" s="19"/>
      <c r="H196" s="19"/>
      <c r="I196" s="19"/>
      <c r="J196" s="19"/>
      <c r="K196" s="19"/>
      <c r="L196" s="19"/>
      <c r="M196" s="19"/>
      <c r="N196" s="19"/>
      <c r="O196" s="19"/>
      <c r="P196" s="19"/>
      <c r="Q196" s="19"/>
      <c r="R196" s="19"/>
      <c r="S196" s="19"/>
      <c r="T196" s="19"/>
      <c r="U196" s="19"/>
      <c r="V196" s="19"/>
      <c r="W196" s="19"/>
      <c r="X196" s="19"/>
      <c r="Y196" s="19"/>
      <c r="Z196" s="19"/>
      <c r="AA196" s="19"/>
      <c r="AB196" s="19"/>
      <c r="AC196" s="19"/>
      <c r="AD196" s="19"/>
    </row>
    <row r="197" spans="1:40" ht="24" customHeight="1" x14ac:dyDescent="0.25">
      <c r="A197" s="224" t="s">
        <v>104</v>
      </c>
      <c r="B197" s="225"/>
      <c r="C197" s="225"/>
      <c r="D197" s="225"/>
      <c r="E197" s="225"/>
      <c r="F197" s="225"/>
      <c r="G197" s="225"/>
      <c r="H197" s="225"/>
      <c r="I197" s="226"/>
      <c r="J197" s="224" t="s">
        <v>223</v>
      </c>
      <c r="K197" s="225"/>
      <c r="L197" s="225"/>
      <c r="M197" s="225"/>
      <c r="N197" s="225"/>
      <c r="O197" s="225"/>
      <c r="P197" s="225"/>
      <c r="Q197" s="227" t="s">
        <v>105</v>
      </c>
      <c r="R197" s="227"/>
      <c r="S197" s="227"/>
      <c r="T197" s="227"/>
      <c r="U197" s="227"/>
      <c r="V197" s="227"/>
      <c r="W197" s="227"/>
      <c r="X197" s="227"/>
      <c r="Y197" s="228"/>
      <c r="Z197" s="228"/>
      <c r="AA197" s="228"/>
      <c r="AB197" s="228"/>
      <c r="AC197" s="228"/>
      <c r="AD197" s="228"/>
    </row>
    <row r="198" spans="1:40" ht="36" customHeight="1" x14ac:dyDescent="0.25">
      <c r="A198" s="209"/>
      <c r="B198" s="210"/>
      <c r="C198" s="210"/>
      <c r="D198" s="210"/>
      <c r="E198" s="210"/>
      <c r="F198" s="210"/>
      <c r="G198" s="210"/>
      <c r="H198" s="210"/>
      <c r="I198" s="210"/>
      <c r="J198" s="211"/>
      <c r="K198" s="212"/>
      <c r="L198" s="212"/>
      <c r="M198" s="212"/>
      <c r="N198" s="212"/>
      <c r="O198" s="212"/>
      <c r="P198" s="212"/>
      <c r="Q198" s="211"/>
      <c r="R198" s="211"/>
      <c r="S198" s="211"/>
      <c r="T198" s="211"/>
      <c r="U198" s="211"/>
      <c r="V198" s="211"/>
      <c r="W198" s="211"/>
      <c r="X198" s="211"/>
      <c r="Y198" s="211"/>
      <c r="Z198" s="211"/>
      <c r="AA198" s="211"/>
      <c r="AB198" s="211"/>
      <c r="AC198" s="211"/>
      <c r="AD198" s="211"/>
    </row>
    <row r="199" spans="1:40" ht="36" customHeight="1" x14ac:dyDescent="0.25">
      <c r="A199" s="209"/>
      <c r="B199" s="210"/>
      <c r="C199" s="210"/>
      <c r="D199" s="210"/>
      <c r="E199" s="210"/>
      <c r="F199" s="210"/>
      <c r="G199" s="210"/>
      <c r="H199" s="210"/>
      <c r="I199" s="210"/>
      <c r="J199" s="211"/>
      <c r="K199" s="212"/>
      <c r="L199" s="212"/>
      <c r="M199" s="212"/>
      <c r="N199" s="212"/>
      <c r="O199" s="212"/>
      <c r="P199" s="212"/>
      <c r="Q199" s="211"/>
      <c r="R199" s="211"/>
      <c r="S199" s="211"/>
      <c r="T199" s="211"/>
      <c r="U199" s="211"/>
      <c r="V199" s="211"/>
      <c r="W199" s="211"/>
      <c r="X199" s="211"/>
      <c r="Y199" s="211"/>
      <c r="Z199" s="211"/>
      <c r="AA199" s="211"/>
      <c r="AB199" s="211"/>
      <c r="AC199" s="211"/>
      <c r="AD199" s="211"/>
    </row>
    <row r="200" spans="1:40" ht="36" customHeight="1" x14ac:dyDescent="0.25">
      <c r="A200" s="209"/>
      <c r="B200" s="210"/>
      <c r="C200" s="210"/>
      <c r="D200" s="210"/>
      <c r="E200" s="210"/>
      <c r="F200" s="210"/>
      <c r="G200" s="210"/>
      <c r="H200" s="210"/>
      <c r="I200" s="210"/>
      <c r="J200" s="211"/>
      <c r="K200" s="212"/>
      <c r="L200" s="212"/>
      <c r="M200" s="212"/>
      <c r="N200" s="212"/>
      <c r="O200" s="212"/>
      <c r="P200" s="212"/>
      <c r="Q200" s="211"/>
      <c r="R200" s="211"/>
      <c r="S200" s="211"/>
      <c r="T200" s="211"/>
      <c r="U200" s="211"/>
      <c r="V200" s="211"/>
      <c r="W200" s="211"/>
      <c r="X200" s="211"/>
      <c r="Y200" s="211"/>
      <c r="Z200" s="211"/>
      <c r="AA200" s="211"/>
      <c r="AB200" s="211"/>
      <c r="AC200" s="211"/>
      <c r="AD200" s="211"/>
    </row>
    <row r="201" spans="1:40" ht="12" x14ac:dyDescent="0.2">
      <c r="A201" s="144" t="s">
        <v>233</v>
      </c>
    </row>
    <row r="202" spans="1:40" ht="12" x14ac:dyDescent="0.2"/>
    <row r="203" spans="1:40" ht="12" x14ac:dyDescent="0.2"/>
  </sheetData>
  <sheetProtection algorithmName="SHA-512" hashValue="xUBnjbFdvSGpbcMFxvhCBtemKxfH2jwrvJm+xki+a90DtT/4uL8zwc9Cr2dO2DmBDvB4OndvzEoyCPjRNQGTog==" saltValue="3OYtF7+L5y8/8Cc22e3dZQ==" spinCount="100000" sheet="1" objects="1" scenarios="1" formatRows="0" selectLockedCells="1"/>
  <mergeCells count="510">
    <mergeCell ref="B192:AI192"/>
    <mergeCell ref="B193:AI193"/>
    <mergeCell ref="I23:Q23"/>
    <mergeCell ref="R109:U109"/>
    <mergeCell ref="O119:Q119"/>
    <mergeCell ref="Y114:AB114"/>
    <mergeCell ref="AC110:AF110"/>
    <mergeCell ref="AG110:AJ110"/>
    <mergeCell ref="R110:U110"/>
    <mergeCell ref="R111:U111"/>
    <mergeCell ref="R112:U112"/>
    <mergeCell ref="R113:U113"/>
    <mergeCell ref="R114:U114"/>
    <mergeCell ref="W109:X109"/>
    <mergeCell ref="W110:X110"/>
    <mergeCell ref="W111:X111"/>
    <mergeCell ref="W112:X112"/>
    <mergeCell ref="W113:X113"/>
    <mergeCell ref="W114:X114"/>
    <mergeCell ref="Y109:AB109"/>
    <mergeCell ref="W93:X93"/>
    <mergeCell ref="W94:X94"/>
    <mergeCell ref="W95:X95"/>
    <mergeCell ref="W96:X96"/>
    <mergeCell ref="W100:X100"/>
    <mergeCell ref="W101:X101"/>
    <mergeCell ref="W84:X85"/>
    <mergeCell ref="W86:X86"/>
    <mergeCell ref="W87:X87"/>
    <mergeCell ref="W88:X88"/>
    <mergeCell ref="W89:X89"/>
    <mergeCell ref="W90:X90"/>
    <mergeCell ref="W91:X91"/>
    <mergeCell ref="W92:X92"/>
    <mergeCell ref="AG86:AJ86"/>
    <mergeCell ref="AG87:AJ87"/>
    <mergeCell ref="AC84:AN84"/>
    <mergeCell ref="AC88:AF88"/>
    <mergeCell ref="AC89:AF89"/>
    <mergeCell ref="AC90:AF90"/>
    <mergeCell ref="AG92:AJ92"/>
    <mergeCell ref="Y92:AB92"/>
    <mergeCell ref="R84:U85"/>
    <mergeCell ref="R86:U86"/>
    <mergeCell ref="R87:U87"/>
    <mergeCell ref="R88:U88"/>
    <mergeCell ref="R89:U89"/>
    <mergeCell ref="R90:U90"/>
    <mergeCell ref="R91:U91"/>
    <mergeCell ref="R92:U92"/>
    <mergeCell ref="V84:V85"/>
    <mergeCell ref="AK85:AN85"/>
    <mergeCell ref="AK86:AN86"/>
    <mergeCell ref="AK87:AN87"/>
    <mergeCell ref="AG88:AJ88"/>
    <mergeCell ref="AG89:AJ89"/>
    <mergeCell ref="AG90:AJ90"/>
    <mergeCell ref="AK88:AN88"/>
    <mergeCell ref="A156:E156"/>
    <mergeCell ref="AA161:AE161"/>
    <mergeCell ref="AF161:AJ161"/>
    <mergeCell ref="U133:X133"/>
    <mergeCell ref="Y135:AB135"/>
    <mergeCell ref="Y130:AB130"/>
    <mergeCell ref="AC130:AF130"/>
    <mergeCell ref="P130:T130"/>
    <mergeCell ref="U130:X130"/>
    <mergeCell ref="AG130:AJ130"/>
    <mergeCell ref="B138:O138"/>
    <mergeCell ref="B139:O139"/>
    <mergeCell ref="A158:E158"/>
    <mergeCell ref="AC136:AF136"/>
    <mergeCell ref="AC137:AF137"/>
    <mergeCell ref="A151:E151"/>
    <mergeCell ref="V158:Z158"/>
    <mergeCell ref="AA158:AE158"/>
    <mergeCell ref="AF158:AJ158"/>
    <mergeCell ref="V159:Z159"/>
    <mergeCell ref="AA159:AE159"/>
    <mergeCell ref="AF159:AJ159"/>
    <mergeCell ref="V160:Z160"/>
    <mergeCell ref="AA160:AE160"/>
    <mergeCell ref="M151:N151"/>
    <mergeCell ref="F136:O136"/>
    <mergeCell ref="AC125:AF125"/>
    <mergeCell ref="AC126:AF126"/>
    <mergeCell ref="U125:X125"/>
    <mergeCell ref="U128:X128"/>
    <mergeCell ref="AK101:AN101"/>
    <mergeCell ref="Y91:AB91"/>
    <mergeCell ref="AC127:AF127"/>
    <mergeCell ref="AC128:AF128"/>
    <mergeCell ref="AC129:AF129"/>
    <mergeCell ref="AC131:AF131"/>
    <mergeCell ref="AC132:AF132"/>
    <mergeCell ref="AC133:AF133"/>
    <mergeCell ref="Y123:AB123"/>
    <mergeCell ref="AG109:AJ109"/>
    <mergeCell ref="AC93:AF93"/>
    <mergeCell ref="AC98:AF98"/>
    <mergeCell ref="R100:U100"/>
    <mergeCell ref="AK96:AN96"/>
    <mergeCell ref="AC97:AF97"/>
    <mergeCell ref="AG97:AJ97"/>
    <mergeCell ref="AK97:AN97"/>
    <mergeCell ref="AC96:AF96"/>
    <mergeCell ref="AK89:AN89"/>
    <mergeCell ref="AK91:AN91"/>
    <mergeCell ref="AK90:AN90"/>
    <mergeCell ref="AG91:AJ91"/>
    <mergeCell ref="AG85:AJ85"/>
    <mergeCell ref="K97:Q97"/>
    <mergeCell ref="A96:J96"/>
    <mergeCell ref="K96:Q96"/>
    <mergeCell ref="A94:J94"/>
    <mergeCell ref="A95:J95"/>
    <mergeCell ref="K95:Q95"/>
    <mergeCell ref="A84:J85"/>
    <mergeCell ref="K84:Q85"/>
    <mergeCell ref="Y84:AB85"/>
    <mergeCell ref="A92:J92"/>
    <mergeCell ref="K86:Q86"/>
    <mergeCell ref="K87:Q87"/>
    <mergeCell ref="K88:Q88"/>
    <mergeCell ref="K89:Q89"/>
    <mergeCell ref="K90:Q90"/>
    <mergeCell ref="K91:Q91"/>
    <mergeCell ref="Y86:AB86"/>
    <mergeCell ref="Y87:AB87"/>
    <mergeCell ref="Y88:AB88"/>
    <mergeCell ref="Y89:AB89"/>
    <mergeCell ref="Y93:AB93"/>
    <mergeCell ref="A89:J89"/>
    <mergeCell ref="A90:J90"/>
    <mergeCell ref="A91:J91"/>
    <mergeCell ref="R96:U96"/>
    <mergeCell ref="R97:U97"/>
    <mergeCell ref="R98:U98"/>
    <mergeCell ref="R99:U99"/>
    <mergeCell ref="Y97:AB97"/>
    <mergeCell ref="Y96:AB96"/>
    <mergeCell ref="Y98:AB98"/>
    <mergeCell ref="A98:J98"/>
    <mergeCell ref="K98:Q98"/>
    <mergeCell ref="K92:Q92"/>
    <mergeCell ref="R93:U93"/>
    <mergeCell ref="A97:J97"/>
    <mergeCell ref="W97:X97"/>
    <mergeCell ref="W98:X98"/>
    <mergeCell ref="W99:X99"/>
    <mergeCell ref="AG96:AJ96"/>
    <mergeCell ref="AC99:AF99"/>
    <mergeCell ref="AK98:AN98"/>
    <mergeCell ref="AK99:AN99"/>
    <mergeCell ref="AG98:AJ98"/>
    <mergeCell ref="AG99:AJ99"/>
    <mergeCell ref="Y100:AB100"/>
    <mergeCell ref="AC100:AF100"/>
    <mergeCell ref="AF170:AJ170"/>
    <mergeCell ref="AC108:AF108"/>
    <mergeCell ref="AG108:AJ108"/>
    <mergeCell ref="Y127:AB127"/>
    <mergeCell ref="AG138:AJ138"/>
    <mergeCell ref="AG126:AJ126"/>
    <mergeCell ref="AG127:AJ127"/>
    <mergeCell ref="AG106:AJ106"/>
    <mergeCell ref="AK106:AN106"/>
    <mergeCell ref="AG113:AJ113"/>
    <mergeCell ref="AK113:AN113"/>
    <mergeCell ref="AG131:AJ131"/>
    <mergeCell ref="AC102:AF102"/>
    <mergeCell ref="AG102:AJ102"/>
    <mergeCell ref="AC107:AF107"/>
    <mergeCell ref="AG107:AJ107"/>
    <mergeCell ref="AC91:AF91"/>
    <mergeCell ref="AC92:AF92"/>
    <mergeCell ref="Y94:AB94"/>
    <mergeCell ref="Y95:AB95"/>
    <mergeCell ref="AK94:AN94"/>
    <mergeCell ref="AK95:AN95"/>
    <mergeCell ref="AC94:AF94"/>
    <mergeCell ref="AC95:AF95"/>
    <mergeCell ref="AG94:AJ94"/>
    <mergeCell ref="AG95:AJ95"/>
    <mergeCell ref="AK92:AN92"/>
    <mergeCell ref="AK93:AN93"/>
    <mergeCell ref="AG93:AJ93"/>
    <mergeCell ref="A108:J108"/>
    <mergeCell ref="AG112:AJ112"/>
    <mergeCell ref="AK112:AN112"/>
    <mergeCell ref="AG100:AJ100"/>
    <mergeCell ref="AK100:AN100"/>
    <mergeCell ref="AK109:AN109"/>
    <mergeCell ref="AK102:AN102"/>
    <mergeCell ref="AK103:AN103"/>
    <mergeCell ref="AK104:AN104"/>
    <mergeCell ref="AK108:AN108"/>
    <mergeCell ref="AK110:AN110"/>
    <mergeCell ref="Y103:AB103"/>
    <mergeCell ref="AC103:AF103"/>
    <mergeCell ref="AG103:AJ103"/>
    <mergeCell ref="Y105:AB105"/>
    <mergeCell ref="AC109:AF109"/>
    <mergeCell ref="Y101:AB101"/>
    <mergeCell ref="AC101:AF101"/>
    <mergeCell ref="AG101:AJ101"/>
    <mergeCell ref="AG104:AJ104"/>
    <mergeCell ref="AC106:AF106"/>
    <mergeCell ref="A101:J101"/>
    <mergeCell ref="K101:Q101"/>
    <mergeCell ref="W102:X102"/>
    <mergeCell ref="R101:U101"/>
    <mergeCell ref="R102:U102"/>
    <mergeCell ref="R103:U103"/>
    <mergeCell ref="R104:U104"/>
    <mergeCell ref="R105:U105"/>
    <mergeCell ref="R106:U106"/>
    <mergeCell ref="W105:X105"/>
    <mergeCell ref="W106:X106"/>
    <mergeCell ref="K108:Q108"/>
    <mergeCell ref="K102:Q102"/>
    <mergeCell ref="Y108:AB108"/>
    <mergeCell ref="V171:Z171"/>
    <mergeCell ref="AA171:AE171"/>
    <mergeCell ref="AF171:AJ171"/>
    <mergeCell ref="V164:Z164"/>
    <mergeCell ref="AA164:AJ164"/>
    <mergeCell ref="V165:Z165"/>
    <mergeCell ref="AA165:AJ165"/>
    <mergeCell ref="V166:Z166"/>
    <mergeCell ref="AA168:AE168"/>
    <mergeCell ref="AF168:AJ168"/>
    <mergeCell ref="AA166:AJ166"/>
    <mergeCell ref="V168:Z168"/>
    <mergeCell ref="AF169:AJ169"/>
    <mergeCell ref="AA170:AE170"/>
    <mergeCell ref="AF160:AJ160"/>
    <mergeCell ref="AC138:AF138"/>
    <mergeCell ref="AC139:AF139"/>
    <mergeCell ref="U123:X123"/>
    <mergeCell ref="U124:X124"/>
    <mergeCell ref="AC115:AF115"/>
    <mergeCell ref="U134:X134"/>
    <mergeCell ref="U135:X135"/>
    <mergeCell ref="AC134:AF134"/>
    <mergeCell ref="U126:X126"/>
    <mergeCell ref="Y112:AB112"/>
    <mergeCell ref="Y113:AB113"/>
    <mergeCell ref="V163:Z163"/>
    <mergeCell ref="Y128:AB128"/>
    <mergeCell ref="Y129:AB129"/>
    <mergeCell ref="Y131:AB131"/>
    <mergeCell ref="AE179:AI179"/>
    <mergeCell ref="U129:X129"/>
    <mergeCell ref="U131:X131"/>
    <mergeCell ref="V169:Z169"/>
    <mergeCell ref="AA169:AE169"/>
    <mergeCell ref="AG135:AJ135"/>
    <mergeCell ref="AG129:AJ129"/>
    <mergeCell ref="AG136:AJ136"/>
    <mergeCell ref="AC135:AF135"/>
    <mergeCell ref="AC123:AF123"/>
    <mergeCell ref="Y132:AB132"/>
    <mergeCell ref="Y124:AB124"/>
    <mergeCell ref="Y125:AB125"/>
    <mergeCell ref="AG137:AJ137"/>
    <mergeCell ref="AG128:AJ128"/>
    <mergeCell ref="Y126:AB126"/>
    <mergeCell ref="AE180:AI180"/>
    <mergeCell ref="S177:AD177"/>
    <mergeCell ref="S176:AI176"/>
    <mergeCell ref="S178:AD178"/>
    <mergeCell ref="S179:AD179"/>
    <mergeCell ref="S180:AD180"/>
    <mergeCell ref="AE177:AI177"/>
    <mergeCell ref="A175:AD175"/>
    <mergeCell ref="A176:Q176"/>
    <mergeCell ref="A177:L177"/>
    <mergeCell ref="M177:Q177"/>
    <mergeCell ref="A178:L178"/>
    <mergeCell ref="M178:Q178"/>
    <mergeCell ref="A179:L179"/>
    <mergeCell ref="M179:Q179"/>
    <mergeCell ref="A180:L180"/>
    <mergeCell ref="M180:Q180"/>
    <mergeCell ref="A173:E173"/>
    <mergeCell ref="A168:E168"/>
    <mergeCell ref="A171:B172"/>
    <mergeCell ref="V170:Z170"/>
    <mergeCell ref="Y99:AB99"/>
    <mergeCell ref="R94:U94"/>
    <mergeCell ref="R95:U95"/>
    <mergeCell ref="A100:J100"/>
    <mergeCell ref="A99:J99"/>
    <mergeCell ref="K99:Q99"/>
    <mergeCell ref="A103:J103"/>
    <mergeCell ref="K103:Q103"/>
    <mergeCell ref="K100:Q100"/>
    <mergeCell ref="Y102:AB102"/>
    <mergeCell ref="W103:X103"/>
    <mergeCell ref="W104:X104"/>
    <mergeCell ref="R108:U108"/>
    <mergeCell ref="W107:X107"/>
    <mergeCell ref="W108:X108"/>
    <mergeCell ref="A107:J107"/>
    <mergeCell ref="K107:Q107"/>
    <mergeCell ref="Y107:AB107"/>
    <mergeCell ref="A109:J109"/>
    <mergeCell ref="K109:Q109"/>
    <mergeCell ref="A154:E154"/>
    <mergeCell ref="A5:AD5"/>
    <mergeCell ref="B7:G7"/>
    <mergeCell ref="B134:O134"/>
    <mergeCell ref="B135:O135"/>
    <mergeCell ref="B124:O124"/>
    <mergeCell ref="B125:O125"/>
    <mergeCell ref="B123:O123"/>
    <mergeCell ref="E127:O127"/>
    <mergeCell ref="E128:O128"/>
    <mergeCell ref="Y90:AB90"/>
    <mergeCell ref="K93:Q93"/>
    <mergeCell ref="K94:Q94"/>
    <mergeCell ref="A93:J93"/>
    <mergeCell ref="AC85:AF85"/>
    <mergeCell ref="AC86:AF86"/>
    <mergeCell ref="AC87:AF87"/>
    <mergeCell ref="A86:J86"/>
    <mergeCell ref="Y110:AB110"/>
    <mergeCell ref="A113:J113"/>
    <mergeCell ref="A112:J112"/>
    <mergeCell ref="A87:J87"/>
    <mergeCell ref="A88:J88"/>
    <mergeCell ref="A102:J102"/>
    <mergeCell ref="AK107:AN107"/>
    <mergeCell ref="R107:U107"/>
    <mergeCell ref="A104:J104"/>
    <mergeCell ref="K104:Q104"/>
    <mergeCell ref="Y104:AB104"/>
    <mergeCell ref="AC104:AF104"/>
    <mergeCell ref="AC105:AF105"/>
    <mergeCell ref="AG105:AJ105"/>
    <mergeCell ref="AK105:AN105"/>
    <mergeCell ref="A106:J106"/>
    <mergeCell ref="K106:Q106"/>
    <mergeCell ref="Y106:AB106"/>
    <mergeCell ref="A105:J105"/>
    <mergeCell ref="K105:Q105"/>
    <mergeCell ref="A110:J110"/>
    <mergeCell ref="A111:J111"/>
    <mergeCell ref="T151:U151"/>
    <mergeCell ref="Z151:AA151"/>
    <mergeCell ref="A163:E163"/>
    <mergeCell ref="AA163:AJ163"/>
    <mergeCell ref="K112:Q112"/>
    <mergeCell ref="A114:J114"/>
    <mergeCell ref="Y111:AB111"/>
    <mergeCell ref="AC111:AF111"/>
    <mergeCell ref="AG111:AJ111"/>
    <mergeCell ref="AC112:AF112"/>
    <mergeCell ref="V161:Z161"/>
    <mergeCell ref="U127:X127"/>
    <mergeCell ref="P123:T123"/>
    <mergeCell ref="AC114:AF114"/>
    <mergeCell ref="AG114:AJ114"/>
    <mergeCell ref="AG115:AJ115"/>
    <mergeCell ref="K113:Q113"/>
    <mergeCell ref="A141:M142"/>
    <mergeCell ref="O117:P117"/>
    <mergeCell ref="AG132:AJ132"/>
    <mergeCell ref="AG133:AJ133"/>
    <mergeCell ref="AG134:AJ134"/>
    <mergeCell ref="A197:I197"/>
    <mergeCell ref="J197:P197"/>
    <mergeCell ref="Q197:AD197"/>
    <mergeCell ref="U132:X132"/>
    <mergeCell ref="Y133:AB133"/>
    <mergeCell ref="AC124:AF124"/>
    <mergeCell ref="P127:T127"/>
    <mergeCell ref="P128:T128"/>
    <mergeCell ref="P129:T129"/>
    <mergeCell ref="P131:T131"/>
    <mergeCell ref="P132:T132"/>
    <mergeCell ref="P133:T133"/>
    <mergeCell ref="P134:T134"/>
    <mergeCell ref="P135:T135"/>
    <mergeCell ref="P136:T136"/>
    <mergeCell ref="O146:P146"/>
    <mergeCell ref="Y138:AB138"/>
    <mergeCell ref="Y139:AB139"/>
    <mergeCell ref="U136:X136"/>
    <mergeCell ref="U137:X137"/>
    <mergeCell ref="U138:X138"/>
    <mergeCell ref="U139:X139"/>
    <mergeCell ref="A190:AD190"/>
    <mergeCell ref="AE178:AI178"/>
    <mergeCell ref="A198:I198"/>
    <mergeCell ref="J198:P198"/>
    <mergeCell ref="Q198:AD200"/>
    <mergeCell ref="A199:I199"/>
    <mergeCell ref="J199:P199"/>
    <mergeCell ref="A200:I200"/>
    <mergeCell ref="J200:P200"/>
    <mergeCell ref="Q195:U195"/>
    <mergeCell ref="P137:T137"/>
    <mergeCell ref="P138:T138"/>
    <mergeCell ref="J173:M173"/>
    <mergeCell ref="G158:U158"/>
    <mergeCell ref="G163:U163"/>
    <mergeCell ref="G168:U168"/>
    <mergeCell ref="G159:U159"/>
    <mergeCell ref="G160:U160"/>
    <mergeCell ref="G161:U161"/>
    <mergeCell ref="G164:U164"/>
    <mergeCell ref="G165:U165"/>
    <mergeCell ref="G166:U166"/>
    <mergeCell ref="G169:U169"/>
    <mergeCell ref="G170:U170"/>
    <mergeCell ref="G171:U171"/>
    <mergeCell ref="B195:N195"/>
    <mergeCell ref="A79:AJ79"/>
    <mergeCell ref="B76:AN76"/>
    <mergeCell ref="B77:AN77"/>
    <mergeCell ref="B38:AN38"/>
    <mergeCell ref="R25:S25"/>
    <mergeCell ref="AI35:AJ35"/>
    <mergeCell ref="B28:AN28"/>
    <mergeCell ref="B40:AN40"/>
    <mergeCell ref="B41:AN41"/>
    <mergeCell ref="N30:U30"/>
    <mergeCell ref="B33:AN33"/>
    <mergeCell ref="B32:AN32"/>
    <mergeCell ref="K110:Q110"/>
    <mergeCell ref="R119:AN119"/>
    <mergeCell ref="K114:Q114"/>
    <mergeCell ref="AK114:AN114"/>
    <mergeCell ref="AG123:AJ123"/>
    <mergeCell ref="AG124:AJ124"/>
    <mergeCell ref="AG125:AJ125"/>
    <mergeCell ref="AC113:AF113"/>
    <mergeCell ref="AK111:AN111"/>
    <mergeCell ref="AK115:AN115"/>
    <mergeCell ref="AK116:AN116"/>
    <mergeCell ref="K111:Q111"/>
    <mergeCell ref="A8:AN8"/>
    <mergeCell ref="B61:AN61"/>
    <mergeCell ref="B62:AN62"/>
    <mergeCell ref="B64:AN64"/>
    <mergeCell ref="B65:AN65"/>
    <mergeCell ref="B67:AN67"/>
    <mergeCell ref="B68:AN68"/>
    <mergeCell ref="B70:AN70"/>
    <mergeCell ref="B71:AN71"/>
    <mergeCell ref="B11:AN11"/>
    <mergeCell ref="B12:AN12"/>
    <mergeCell ref="B20:AN20"/>
    <mergeCell ref="B21:AN21"/>
    <mergeCell ref="B43:AN43"/>
    <mergeCell ref="B44:AN44"/>
    <mergeCell ref="B46:AN46"/>
    <mergeCell ref="B47:AN47"/>
    <mergeCell ref="B49:AN49"/>
    <mergeCell ref="B50:AN50"/>
    <mergeCell ref="B52:AN52"/>
    <mergeCell ref="B53:AN53"/>
    <mergeCell ref="B55:AN55"/>
    <mergeCell ref="B56:AN56"/>
    <mergeCell ref="B18:AN18"/>
    <mergeCell ref="B14:AN14"/>
    <mergeCell ref="C15:AN15"/>
    <mergeCell ref="C16:AN16"/>
    <mergeCell ref="C17:AN17"/>
    <mergeCell ref="B73:AN73"/>
    <mergeCell ref="O144:P144"/>
    <mergeCell ref="Y134:AB134"/>
    <mergeCell ref="N141:R141"/>
    <mergeCell ref="N142:R142"/>
    <mergeCell ref="S141:W141"/>
    <mergeCell ref="S142:W142"/>
    <mergeCell ref="X141:AB141"/>
    <mergeCell ref="X142:AB142"/>
    <mergeCell ref="P139:T139"/>
    <mergeCell ref="AG142:AJ142"/>
    <mergeCell ref="P124:T124"/>
    <mergeCell ref="P125:T125"/>
    <mergeCell ref="P126:T126"/>
    <mergeCell ref="AG139:AJ139"/>
    <mergeCell ref="Y136:AB136"/>
    <mergeCell ref="Y137:AB137"/>
    <mergeCell ref="B74:AN74"/>
    <mergeCell ref="B58:AN58"/>
    <mergeCell ref="B59:AN59"/>
    <mergeCell ref="A186:O186"/>
    <mergeCell ref="P186:T186"/>
    <mergeCell ref="U186:AI186"/>
    <mergeCell ref="A187:O187"/>
    <mergeCell ref="P187:T187"/>
    <mergeCell ref="U187:AI187"/>
    <mergeCell ref="A188:O188"/>
    <mergeCell ref="P188:T188"/>
    <mergeCell ref="U188:AI188"/>
    <mergeCell ref="A182:W182"/>
    <mergeCell ref="A183:O183"/>
    <mergeCell ref="P183:T183"/>
    <mergeCell ref="U183:AI183"/>
    <mergeCell ref="A184:O184"/>
    <mergeCell ref="P184:T184"/>
    <mergeCell ref="U184:AI184"/>
    <mergeCell ref="A185:O185"/>
    <mergeCell ref="P185:T185"/>
    <mergeCell ref="U185:AI185"/>
  </mergeCells>
  <conditionalFormatting sqref="AC115:AF115">
    <cfRule type="expression" dxfId="8" priority="12">
      <formula>AND($AR$115=1)</formula>
    </cfRule>
  </conditionalFormatting>
  <conditionalFormatting sqref="F173:J173">
    <cfRule type="expression" dxfId="7" priority="9">
      <formula>AND($J$173&lt;&gt;0)</formula>
    </cfRule>
  </conditionalFormatting>
  <conditionalFormatting sqref="AC142:AJ142">
    <cfRule type="expression" dxfId="6" priority="8">
      <formula>AND($AG$142&lt;&gt;0)</formula>
    </cfRule>
  </conditionalFormatting>
  <conditionalFormatting sqref="O119:Q119">
    <cfRule type="expression" dxfId="5" priority="13">
      <formula>AND($AV$115=0)</formula>
    </cfRule>
  </conditionalFormatting>
  <conditionalFormatting sqref="B28:AN28">
    <cfRule type="expression" dxfId="4" priority="5">
      <formula>AND($R$25&lt;&gt;"Ano")</formula>
    </cfRule>
  </conditionalFormatting>
  <conditionalFormatting sqref="B33:AN33">
    <cfRule type="expression" dxfId="3" priority="3">
      <formula>AND($AU$30=0)</formula>
    </cfRule>
  </conditionalFormatting>
  <conditionalFormatting sqref="N30:U30">
    <cfRule type="expression" dxfId="2" priority="2">
      <formula>AND($AS$30=0)</formula>
    </cfRule>
  </conditionalFormatting>
  <conditionalFormatting sqref="B38:AN38">
    <cfRule type="expression" dxfId="1" priority="19">
      <formula>AND($AI$35&lt;&gt;"Ano")</formula>
    </cfRule>
  </conditionalFormatting>
  <dataValidations count="11">
    <dataValidation type="list" allowBlank="1" showInputMessage="1" showErrorMessage="1" errorTitle="Zvolte ANO/NE (!)" sqref="O117 AI35 R25">
      <formula1>"Ano,Ne"</formula1>
    </dataValidation>
    <dataValidation type="list" allowBlank="1" showInputMessage="1" showErrorMessage="1" error="Zvolte z povolených možností!" prompt="Vyberte z nabídky" sqref="R115:X115 K86:Q115">
      <formula1>kategorie</formula1>
    </dataValidation>
    <dataValidation allowBlank="1" showInputMessage="1" showErrorMessage="1" prompt="uveďte stručný popis o jaký údaj jde" sqref="A115:J115"/>
    <dataValidation allowBlank="1" showInputMessage="1" showErrorMessage="1" error="Zvolte z povolených možností!" promptTitle="Cena v měně pořízení vč. DPH" prompt="Bez DPH uvádějte plnění osvobozené od daně nebo plnění, kde DPH není hrazena dodavateli (přenesená daňová povinnost, samovyměření daně při nákupu z jiné země EU)." sqref="R86:U114"/>
    <dataValidation type="list" allowBlank="1" showInputMessage="1" showErrorMessage="1" error="Zvolte z povolených možností!" promptTitle="Vyplnit jen u výdajů v cizí měně" prompt="Vyberte kód měny z nabídky" sqref="V86:V114">
      <formula1>měna</formula1>
    </dataValidation>
    <dataValidation allowBlank="1" showInputMessage="1" showErrorMessage="1" error="Zvolte z povolených možností!" promptTitle="Vyplnit jen u výdajů v cizí měně" prompt="Použijte kurz devizového trhu ČNB na jednotku cizí měny v době vyplnění této přílohy - ne starší než 30 dní před podáním žádosti o zvýhodněný úvěr." sqref="W86:X114"/>
    <dataValidation allowBlank="1" showInputMessage="1" showErrorMessage="1" promptTitle="Stručný popis výdaje" prompt="Např. CNC obráběcí stroj, stavební bagr pásový kategorie 6-30 tun, stavební materiál apod." sqref="A86:J114"/>
    <dataValidation allowBlank="1" showInputMessage="1" showErrorMessage="1" promptTitle="Bude hrazeno úvěrem NRB" prompt="Uvádí se v Kč." sqref="AC86:AF114"/>
    <dataValidation allowBlank="1" showInputMessage="1" showErrorMessage="1" promptTitle="Bude hrazeno úvěrem partnera" prompt="Uvádí se v Kč. Partnerem se rozumí některý ze spolupracujících partnerů NRB v OP PIK." sqref="AG86:AJ114"/>
    <dataValidation type="list" allowBlank="1" showInputMessage="1" showErrorMessage="1" sqref="I23:Q23">
      <formula1>zamereni</formula1>
    </dataValidation>
    <dataValidation type="list" allowBlank="1" showInputMessage="1" showErrorMessage="1" sqref="N30:U30">
      <formula1>pronájem</formula1>
    </dataValidation>
  </dataValidations>
  <pageMargins left="0.6692913385826772" right="0.55118110236220474" top="0.62992125984251968" bottom="0.6692913385826772" header="0.31496062992125984" footer="0.31496062992125984"/>
  <pageSetup paperSize="9" scale="84" orientation="landscape" r:id="rId1"/>
  <headerFooter>
    <oddFooter>&amp;L&amp;6verze šablony 10&amp;C&amp;9&amp;P.</oddFooter>
  </headerFooter>
  <rowBreaks count="7" manualBreakCount="7">
    <brk id="28" max="39" man="1"/>
    <brk id="48" max="39" man="1"/>
    <brk id="66" max="39" man="1"/>
    <brk id="80" max="39" man="1"/>
    <brk id="119" max="39" man="1"/>
    <brk id="147" max="39" man="1"/>
    <brk id="189" max="39" man="1"/>
  </rowBreak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7" id="{F6C85ED0-6781-4998-8462-1063B88D38D5}">
            <xm:f>AND($N$30=_vst!$B$33)</xm:f>
            <x14:dxf>
              <fill>
                <patternFill>
                  <bgColor rgb="FFFFFF99"/>
                </patternFill>
              </fill>
            </x14:dxf>
          </x14:cfRule>
          <xm:sqref>N30:U30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35"/>
  <sheetViews>
    <sheetView workbookViewId="0">
      <pane ySplit="1" topLeftCell="A5" activePane="bottomLeft" state="frozen"/>
      <selection pane="bottomLeft" activeCell="B1" sqref="B1:D1048576"/>
    </sheetView>
  </sheetViews>
  <sheetFormatPr defaultRowHeight="15" x14ac:dyDescent="0.25"/>
  <cols>
    <col min="2" max="2" width="32.140625" hidden="1" customWidth="1"/>
    <col min="3" max="3" width="98.7109375" hidden="1" customWidth="1"/>
    <col min="4" max="4" width="5.28515625" hidden="1" customWidth="1"/>
  </cols>
  <sheetData>
    <row r="1" spans="2:4" x14ac:dyDescent="0.25">
      <c r="B1" s="48" t="s">
        <v>64</v>
      </c>
      <c r="C1" s="48" t="s">
        <v>73</v>
      </c>
      <c r="D1" s="48" t="s">
        <v>129</v>
      </c>
    </row>
    <row r="2" spans="2:4" x14ac:dyDescent="0.25">
      <c r="B2" s="49" t="s">
        <v>87</v>
      </c>
      <c r="C2" s="49" t="s">
        <v>98</v>
      </c>
      <c r="D2" t="s">
        <v>128</v>
      </c>
    </row>
    <row r="3" spans="2:4" x14ac:dyDescent="0.25">
      <c r="B3" s="49" t="s">
        <v>69</v>
      </c>
      <c r="C3" s="49" t="s">
        <v>199</v>
      </c>
      <c r="D3" t="s">
        <v>130</v>
      </c>
    </row>
    <row r="4" spans="2:4" x14ac:dyDescent="0.25">
      <c r="B4" s="49" t="s">
        <v>169</v>
      </c>
      <c r="C4" s="49" t="s">
        <v>109</v>
      </c>
      <c r="D4" t="s">
        <v>131</v>
      </c>
    </row>
    <row r="5" spans="2:4" x14ac:dyDescent="0.25">
      <c r="B5" s="2" t="s">
        <v>168</v>
      </c>
      <c r="C5" s="2" t="s">
        <v>212</v>
      </c>
      <c r="D5" t="s">
        <v>132</v>
      </c>
    </row>
    <row r="6" spans="2:4" x14ac:dyDescent="0.25">
      <c r="B6" s="2" t="s">
        <v>167</v>
      </c>
      <c r="C6" s="2" t="s">
        <v>99</v>
      </c>
      <c r="D6" t="s">
        <v>134</v>
      </c>
    </row>
    <row r="7" spans="2:4" x14ac:dyDescent="0.25">
      <c r="B7" s="49" t="s">
        <v>66</v>
      </c>
      <c r="C7" s="2" t="str">
        <f>CONCATENATE("výše zvýhodněného úvěru musí být v rozmezí ",'příloha PE'!AW119," - ",'příloha PE'!AW120," mil. Kč")</f>
        <v>výše zvýhodněného úvěru musí být v rozmezí 0,65 - 60 mil. Kč</v>
      </c>
      <c r="D7" t="s">
        <v>133</v>
      </c>
    </row>
    <row r="8" spans="2:4" x14ac:dyDescent="0.25">
      <c r="B8" s="49" t="s">
        <v>70</v>
      </c>
      <c r="C8" s="93" t="s">
        <v>183</v>
      </c>
      <c r="D8" t="s">
        <v>147</v>
      </c>
    </row>
    <row r="9" spans="2:4" x14ac:dyDescent="0.25">
      <c r="B9" s="49" t="s">
        <v>3</v>
      </c>
      <c r="C9" s="49" t="s">
        <v>100</v>
      </c>
      <c r="D9" t="s">
        <v>135</v>
      </c>
    </row>
    <row r="10" spans="2:4" x14ac:dyDescent="0.25">
      <c r="B10" s="49" t="s">
        <v>67</v>
      </c>
      <c r="C10" s="90" t="s">
        <v>184</v>
      </c>
      <c r="D10" t="s">
        <v>136</v>
      </c>
    </row>
    <row r="11" spans="2:4" x14ac:dyDescent="0.25">
      <c r="B11" s="49" t="s">
        <v>68</v>
      </c>
      <c r="C11" s="2" t="s">
        <v>103</v>
      </c>
      <c r="D11" t="s">
        <v>128</v>
      </c>
    </row>
    <row r="12" spans="2:4" x14ac:dyDescent="0.25">
      <c r="B12" s="49" t="s">
        <v>200</v>
      </c>
      <c r="C12" s="2" t="s">
        <v>162</v>
      </c>
      <c r="D12" t="s">
        <v>138</v>
      </c>
    </row>
    <row r="13" spans="2:4" x14ac:dyDescent="0.25">
      <c r="C13" s="2" t="s">
        <v>173</v>
      </c>
      <c r="D13" t="s">
        <v>139</v>
      </c>
    </row>
    <row r="14" spans="2:4" x14ac:dyDescent="0.25">
      <c r="C14" s="2" t="s">
        <v>170</v>
      </c>
      <c r="D14" t="s">
        <v>148</v>
      </c>
    </row>
    <row r="15" spans="2:4" x14ac:dyDescent="0.25">
      <c r="C15" s="2" t="s">
        <v>176</v>
      </c>
      <c r="D15" t="s">
        <v>159</v>
      </c>
    </row>
    <row r="16" spans="2:4" x14ac:dyDescent="0.25">
      <c r="C16" s="2" t="s">
        <v>175</v>
      </c>
      <c r="D16" t="s">
        <v>141</v>
      </c>
    </row>
    <row r="17" spans="2:4" x14ac:dyDescent="0.25">
      <c r="C17" s="2" t="s">
        <v>189</v>
      </c>
      <c r="D17" t="s">
        <v>143</v>
      </c>
    </row>
    <row r="18" spans="2:4" x14ac:dyDescent="0.25">
      <c r="C18" s="2" t="s">
        <v>222</v>
      </c>
      <c r="D18" t="s">
        <v>140</v>
      </c>
    </row>
    <row r="19" spans="2:4" x14ac:dyDescent="0.25">
      <c r="C19" s="2" t="s">
        <v>195</v>
      </c>
      <c r="D19" t="s">
        <v>142</v>
      </c>
    </row>
    <row r="20" spans="2:4" x14ac:dyDescent="0.25">
      <c r="B20" s="122" t="s">
        <v>204</v>
      </c>
      <c r="C20" s="2" t="s">
        <v>211</v>
      </c>
      <c r="D20" t="s">
        <v>144</v>
      </c>
    </row>
    <row r="21" spans="2:4" x14ac:dyDescent="0.25">
      <c r="B21" s="49" t="s">
        <v>217</v>
      </c>
      <c r="C21" s="2" t="s">
        <v>218</v>
      </c>
      <c r="D21" t="s">
        <v>146</v>
      </c>
    </row>
    <row r="22" spans="2:4" x14ac:dyDescent="0.25">
      <c r="B22" s="49" t="s">
        <v>186</v>
      </c>
      <c r="D22" t="s">
        <v>150</v>
      </c>
    </row>
    <row r="23" spans="2:4" x14ac:dyDescent="0.25">
      <c r="B23" s="49" t="s">
        <v>205</v>
      </c>
      <c r="D23" t="s">
        <v>149</v>
      </c>
    </row>
    <row r="24" spans="2:4" x14ac:dyDescent="0.25">
      <c r="B24" s="49" t="s">
        <v>215</v>
      </c>
      <c r="D24" t="s">
        <v>152</v>
      </c>
    </row>
    <row r="25" spans="2:4" x14ac:dyDescent="0.25">
      <c r="B25" s="49" t="s">
        <v>220</v>
      </c>
      <c r="D25" t="s">
        <v>153</v>
      </c>
    </row>
    <row r="26" spans="2:4" x14ac:dyDescent="0.25">
      <c r="B26" s="49" t="s">
        <v>221</v>
      </c>
      <c r="D26" t="s">
        <v>137</v>
      </c>
    </row>
    <row r="27" spans="2:4" x14ac:dyDescent="0.25">
      <c r="B27" s="49" t="s">
        <v>188</v>
      </c>
      <c r="D27" t="s">
        <v>154</v>
      </c>
    </row>
    <row r="28" spans="2:4" x14ac:dyDescent="0.25">
      <c r="B28" s="49" t="s">
        <v>187</v>
      </c>
      <c r="D28" t="s">
        <v>155</v>
      </c>
    </row>
    <row r="29" spans="2:4" x14ac:dyDescent="0.25">
      <c r="D29" t="s">
        <v>156</v>
      </c>
    </row>
    <row r="30" spans="2:4" x14ac:dyDescent="0.25">
      <c r="D30" t="s">
        <v>158</v>
      </c>
    </row>
    <row r="31" spans="2:4" x14ac:dyDescent="0.25">
      <c r="B31" s="48" t="s">
        <v>208</v>
      </c>
      <c r="D31" t="s">
        <v>157</v>
      </c>
    </row>
    <row r="32" spans="2:4" x14ac:dyDescent="0.25">
      <c r="B32" s="49" t="s">
        <v>206</v>
      </c>
      <c r="D32" t="s">
        <v>160</v>
      </c>
    </row>
    <row r="33" spans="2:4" x14ac:dyDescent="0.25">
      <c r="B33" s="49" t="s">
        <v>207</v>
      </c>
      <c r="D33" t="s">
        <v>161</v>
      </c>
    </row>
    <row r="34" spans="2:4" x14ac:dyDescent="0.25">
      <c r="D34" t="s">
        <v>151</v>
      </c>
    </row>
    <row r="35" spans="2:4" x14ac:dyDescent="0.25">
      <c r="D35" t="s">
        <v>145</v>
      </c>
    </row>
  </sheetData>
  <sheetProtection algorithmName="SHA-512" hashValue="1YZc6v55t47niNojGlBO9FgCzt7Jj+xRZeTpgb6nmroAFnQwowQYUjWExf30bSZbWDvTUzr2fK3cO3lr0L851g==" saltValue="ESMtHn3Ub7sejGJarML5qw==" spinCount="100000" sheet="1" selectLockedCells="1" selectUnlockedCells="1"/>
  <sortState ref="B22:B28">
    <sortCondition ref="B22:B28"/>
  </sortState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5</vt:i4>
      </vt:variant>
    </vt:vector>
  </HeadingPairs>
  <TitlesOfParts>
    <vt:vector size="7" baseType="lpstr">
      <vt:lpstr>příloha PE</vt:lpstr>
      <vt:lpstr>_vst</vt:lpstr>
      <vt:lpstr>kategorie</vt:lpstr>
      <vt:lpstr>měna</vt:lpstr>
      <vt:lpstr>'příloha PE'!Oblast_tisku</vt:lpstr>
      <vt:lpstr>pronájem</vt:lpstr>
      <vt:lpstr>zamereni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sefcik</dc:creator>
  <cp:lastModifiedBy>sefcik</cp:lastModifiedBy>
  <cp:lastPrinted>2020-07-21T08:55:24Z</cp:lastPrinted>
  <dcterms:created xsi:type="dcterms:W3CDTF">2014-10-10T08:25:14Z</dcterms:created>
  <dcterms:modified xsi:type="dcterms:W3CDTF">2021-09-02T10:35:31Z</dcterms:modified>
</cp:coreProperties>
</file>