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VANAK\Desktop\_1_Nové produkty_2022_2024\_1.Petr_V\1_ENERG_2025_Mod.Fond\Nová Žádost_2025\Formuláře s INDEXACÍ na WEB Produktu\"/>
    </mc:Choice>
  </mc:AlternateContent>
  <xr:revisionPtr revIDLastSave="0" documentId="13_ncr:1_{C640306D-89A1-43DB-B079-B5CD54F7D9E2}" xr6:coauthVersionLast="47" xr6:coauthVersionMax="47" xr10:uidLastSave="{00000000-0000-0000-0000-000000000000}"/>
  <workbookProtection workbookAlgorithmName="SHA-512" workbookHashValue="jGD3sDUHHLv2Qas2dP6DMGnVfQHWCnhpZwBfnGYo88A2QUdfQjqr9KPmuF4ToD4ss2BMVIM0/oSpdRUtUOBdOg==" workbookSaltValue="dKcBUcZ+cjDvWV9vb5/YPw==" workbookSpinCount="100000" lockStructure="1"/>
  <bookViews>
    <workbookView xWindow="28680" yWindow="-120" windowWidth="29040" windowHeight="15840" activeTab="1" xr2:uid="{00000000-000D-0000-FFFF-FFFF00000000}"/>
  </bookViews>
  <sheets>
    <sheet name="Příloha Projekt" sheetId="1" r:id="rId1"/>
    <sheet name="Vyběr opatření" sheetId="7" r:id="rId2"/>
    <sheet name="List3" sheetId="5" state="hidden" r:id="rId3"/>
    <sheet name="_vst" sheetId="2" state="hidden" r:id="rId4"/>
  </sheets>
  <definedNames>
    <definedName name="cena">'Příloha Projekt'!$R$56:$U$76,'Příloha Projekt'!#REF!</definedName>
    <definedName name="DNSH">List3!$A$1:$A$3</definedName>
    <definedName name="DOPAD">List3!$E$1:$E$4</definedName>
    <definedName name="energetika">_vst!$H$2:$H$3</definedName>
    <definedName name="kategorie">_vst!$B$2:$B$14</definedName>
    <definedName name="kategorie2">_vst!#REF!</definedName>
    <definedName name="kategorienz3">_vst!#REF!</definedName>
    <definedName name="kategorienz4">_vst!$B$2:$B$11</definedName>
    <definedName name="kategoriezp">_vst!#REF!</definedName>
    <definedName name="kategoriezp2">_vst!#REF!</definedName>
    <definedName name="klimat">List3!$C$1:$C$2</definedName>
    <definedName name="_xlnm.Print_Area" localSheetId="0">'Příloha Projekt'!$A$1:$AE$125</definedName>
    <definedName name="podpora">_vst!$F$4:$F$5</definedName>
    <definedName name="PR">List3!$D$1:$D$3</definedName>
    <definedName name="PRA">List3!$D$1:$D$3</definedName>
    <definedName name="souhlas">_vst!$G$2:$G$3</definedName>
    <definedName name="zarazeni">'Příloha Projekt'!$K$56:$Q$76,'Příloha Projekt'!#REF!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7" i="1" l="1"/>
  <c r="AA57" i="1" s="1"/>
  <c r="V58" i="1"/>
  <c r="AA58" i="1" s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AA72" i="1" s="1"/>
  <c r="V73" i="1"/>
  <c r="V74" i="1"/>
  <c r="V75" i="1"/>
  <c r="V76" i="1"/>
  <c r="AA59" i="1"/>
  <c r="V56" i="1"/>
  <c r="AA56" i="1" s="1"/>
  <c r="AC57" i="1"/>
  <c r="R77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56" i="1"/>
  <c r="S51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56" i="1"/>
  <c r="AA89" i="1"/>
  <c r="AA101" i="1"/>
  <c r="AA73" i="1" l="1"/>
  <c r="AA70" i="1"/>
  <c r="AA71" i="1"/>
  <c r="AA69" i="1"/>
  <c r="AA61" i="1"/>
  <c r="AA60" i="1"/>
  <c r="AA65" i="1"/>
  <c r="AA76" i="1"/>
  <c r="AA64" i="1"/>
  <c r="AA75" i="1"/>
  <c r="AA63" i="1"/>
  <c r="AA74" i="1"/>
  <c r="AA62" i="1"/>
  <c r="AA68" i="1"/>
  <c r="AA67" i="1"/>
  <c r="AA66" i="1"/>
  <c r="AC58" i="1"/>
  <c r="AC59" i="1"/>
  <c r="AC60" i="1"/>
  <c r="AC61" i="1"/>
  <c r="AC62" i="1"/>
  <c r="AC63" i="1"/>
  <c r="AC64" i="1"/>
  <c r="AC65" i="1"/>
  <c r="AM77" i="1" s="1"/>
  <c r="Z79" i="1" s="1"/>
  <c r="AC66" i="1"/>
  <c r="AC67" i="1"/>
  <c r="AC68" i="1"/>
  <c r="AC69" i="1"/>
  <c r="AC70" i="1"/>
  <c r="AC71" i="1"/>
  <c r="AC72" i="1"/>
  <c r="AC73" i="1"/>
  <c r="AC74" i="1"/>
  <c r="AC75" i="1"/>
  <c r="AC76" i="1"/>
  <c r="R78" i="1"/>
  <c r="D27" i="7"/>
  <c r="I20" i="7"/>
  <c r="D20" i="7" s="1"/>
  <c r="D10" i="7"/>
  <c r="D4" i="7"/>
  <c r="V81" i="1" l="1"/>
  <c r="V83" i="1"/>
  <c r="V87" i="1" l="1"/>
  <c r="V91" i="1"/>
  <c r="T49" i="1"/>
  <c r="AA77" i="1" l="1"/>
  <c r="E4" i="2"/>
  <c r="D4" i="2"/>
  <c r="C13" i="2" l="1"/>
  <c r="AC56" i="1"/>
  <c r="AC77" i="1" s="1"/>
  <c r="V95" i="1" s="1"/>
  <c r="W77" i="1"/>
  <c r="V93" i="1" s="1"/>
  <c r="R105" i="1" l="1"/>
  <c r="V97" i="1"/>
  <c r="AA97" i="1" s="1"/>
  <c r="V99" i="1"/>
  <c r="AA9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VANAK</author>
    <author>gross</author>
    <author>Šefčík</author>
  </authors>
  <commentList>
    <comment ref="D34" authorId="0" shapeId="0" xr:uid="{725A95B9-362B-4A3D-B2E7-4856327EFBF3}">
      <text>
        <r>
          <rPr>
            <b/>
            <sz val="9"/>
            <color indexed="81"/>
            <rFont val="Tahoma"/>
            <family val="2"/>
            <charset val="238"/>
          </rPr>
          <t xml:space="preserve">TYP OPATŘENÍ - </t>
        </r>
        <r>
          <rPr>
            <b/>
            <sz val="9"/>
            <color indexed="10"/>
            <rFont val="Tahoma"/>
            <family val="2"/>
            <charset val="238"/>
          </rPr>
          <t>je potřeba jej vybrat ještě na druhé záložce tohoto souboru.</t>
        </r>
      </text>
    </comment>
    <comment ref="A49" authorId="1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Žadatel </t>
        </r>
        <r>
          <rPr>
            <sz val="9"/>
            <color indexed="81"/>
            <rFont val="Tahoma"/>
            <family val="2"/>
            <charset val="238"/>
          </rPr>
          <t>u zvýhodněný úvěr</t>
        </r>
        <r>
          <rPr>
            <b/>
            <sz val="9"/>
            <color indexed="81"/>
            <rFont val="Tahoma"/>
            <family val="2"/>
            <charset val="238"/>
          </rPr>
          <t xml:space="preserve"> předkládá buď Energetický posudek, </t>
        </r>
        <r>
          <rPr>
            <sz val="9"/>
            <color indexed="81"/>
            <rFont val="Tahoma"/>
            <family val="2"/>
            <charset val="238"/>
          </rPr>
          <t>který vypracuje</t>
        </r>
        <r>
          <rPr>
            <b/>
            <sz val="9"/>
            <color indexed="81"/>
            <rFont val="Tahoma"/>
            <family val="2"/>
            <charset val="238"/>
          </rPr>
          <t xml:space="preserve"> Energetický specialista </t>
        </r>
        <r>
          <rPr>
            <sz val="9"/>
            <color indexed="81"/>
            <rFont val="Tahoma"/>
            <family val="2"/>
            <charset val="238"/>
          </rPr>
          <t>a nebo</t>
        </r>
        <r>
          <rPr>
            <b/>
            <sz val="9"/>
            <color indexed="81"/>
            <rFont val="Tahoma"/>
            <family val="2"/>
            <charset val="238"/>
          </rPr>
          <t xml:space="preserve"> excelovský kalkulátor,</t>
        </r>
        <r>
          <rPr>
            <sz val="9"/>
            <color indexed="81"/>
            <rFont val="Tahoma"/>
            <family val="2"/>
            <charset val="238"/>
          </rPr>
          <t xml:space="preserve"> který je ke stažení na webu </t>
        </r>
        <r>
          <rPr>
            <b/>
            <sz val="9"/>
            <color indexed="81"/>
            <rFont val="Tahoma"/>
            <family val="2"/>
            <charset val="238"/>
          </rPr>
          <t xml:space="preserve">www.nrb.cz a je možné jej využít na projekty </t>
        </r>
        <r>
          <rPr>
            <b/>
            <sz val="9"/>
            <color indexed="10"/>
            <rFont val="Tahoma"/>
            <family val="2"/>
            <charset val="238"/>
          </rPr>
          <t>do 5 mil. Kč</t>
        </r>
        <r>
          <rPr>
            <b/>
            <sz val="9"/>
            <color indexed="81"/>
            <rFont val="Tahoma"/>
            <family val="2"/>
            <charset val="238"/>
          </rPr>
          <t xml:space="preserve"> </t>
        </r>
        <r>
          <rPr>
            <sz val="9"/>
            <color indexed="81"/>
            <rFont val="Tahoma"/>
            <family val="2"/>
            <charset val="238"/>
          </rPr>
          <t xml:space="preserve">způsobilých výdajů a na </t>
        </r>
        <r>
          <rPr>
            <b/>
            <sz val="9"/>
            <color indexed="81"/>
            <rFont val="Tahoma"/>
            <family val="2"/>
            <charset val="238"/>
          </rPr>
          <t>vybrané typy projektů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ref="O49" authorId="1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 xml:space="preserve">Vyber dle předkládané přílohy k žádosti </t>
        </r>
        <r>
          <rPr>
            <b/>
            <sz val="9"/>
            <color indexed="10"/>
            <rFont val="Tahoma"/>
            <family val="2"/>
            <charset val="238"/>
          </rPr>
          <t>(Kalkulátor úspory lze využít pouze na vybrané projekty v režimu de minimis).</t>
        </r>
      </text>
    </comment>
    <comment ref="A51" authorId="1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 xml:space="preserve">Typ podpory není závazný při podání žádosti a může být měněn během hodnocení žádosti. Pokud je vybrána podpora podle </t>
        </r>
        <r>
          <rPr>
            <b/>
            <sz val="9"/>
            <color indexed="10"/>
            <rFont val="Tahoma"/>
            <family val="2"/>
            <charset val="238"/>
          </rPr>
          <t>Blokové výjimky</t>
        </r>
        <r>
          <rPr>
            <b/>
            <sz val="9"/>
            <color indexed="81"/>
            <rFont val="Tahoma"/>
            <family val="2"/>
            <charset val="238"/>
          </rPr>
          <t xml:space="preserve">, je nutné snížit způsobilé výdaje o </t>
        </r>
        <r>
          <rPr>
            <b/>
            <sz val="9"/>
            <color indexed="10"/>
            <rFont val="Tahoma"/>
            <family val="2"/>
            <charset val="238"/>
          </rPr>
          <t xml:space="preserve">tzv. alternativní investici. </t>
        </r>
        <r>
          <rPr>
            <b/>
            <sz val="9"/>
            <color indexed="81"/>
            <rFont val="Tahoma"/>
            <family val="2"/>
            <charset val="238"/>
          </rPr>
          <t xml:space="preserve">Toto je vypočteno kalkulátorem či energetickým specialistou. </t>
        </r>
      </text>
    </comment>
    <comment ref="O51" authorId="0" shapeId="0" xr:uid="{A6F78ACD-775B-4BE9-A496-7166306364D4}">
      <text>
        <r>
          <rPr>
            <b/>
            <sz val="9"/>
            <color indexed="81"/>
            <rFont val="Tahoma"/>
            <charset val="1"/>
          </rPr>
          <t xml:space="preserve">Bloková výjimka - </t>
        </r>
        <r>
          <rPr>
            <b/>
            <sz val="9"/>
            <color indexed="10"/>
            <rFont val="Tahoma"/>
            <family val="2"/>
            <charset val="238"/>
          </rPr>
          <t>vždy snížit ZV projektu o tzn. Alternativní investici, která je uvedena v energetickém posudku.</t>
        </r>
      </text>
    </comment>
    <comment ref="A54" authorId="2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Stručný popis, o jaký výdaj jde (např. CNC obráběcí stroj), stavební materiál apod.
Tabulka musí obsahovat všechny způsobilé výdaje vztahující se k projektu. Zároveň je nutné vložit i nezpůsobilé výdaje, tj. nejsou hrazeny ze zvýhodněného úvěru, ale je nutné je realizovat společně s projektem. Žadatel je hradí z vlastních zdrojů.</t>
        </r>
      </text>
    </comment>
    <comment ref="K54" authorId="2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 xml:space="preserve">Vyberte možnost z nabídky. </t>
        </r>
        <r>
          <rPr>
            <b/>
            <sz val="9"/>
            <color indexed="10"/>
            <rFont val="Tahoma"/>
            <family val="2"/>
            <charset val="238"/>
          </rPr>
          <t>POZOR:</t>
        </r>
        <r>
          <rPr>
            <b/>
            <sz val="9"/>
            <color indexed="81"/>
            <rFont val="Tahoma"/>
            <family val="2"/>
            <charset val="238"/>
          </rPr>
          <t xml:space="preserve">
-ostatní nezpůsobilé výdaje</t>
        </r>
        <r>
          <rPr>
            <b/>
            <sz val="9"/>
            <color indexed="10"/>
            <rFont val="Tahoma"/>
            <family val="2"/>
            <charset val="238"/>
          </rPr>
          <t xml:space="preserve"> nelze hradit z úvěru NRB</t>
        </r>
        <r>
          <rPr>
            <b/>
            <sz val="9"/>
            <color indexed="81"/>
            <rFont val="Tahoma"/>
            <family val="2"/>
            <charset val="238"/>
          </rPr>
          <t xml:space="preserve"> !!! a nelze je započítat </t>
        </r>
        <r>
          <rPr>
            <b/>
            <sz val="9"/>
            <color indexed="10"/>
            <rFont val="Tahoma"/>
            <family val="2"/>
            <charset val="238"/>
          </rPr>
          <t>do 10 % vl. zdrojů klienta</t>
        </r>
        <r>
          <rPr>
            <b/>
            <sz val="9"/>
            <color indexed="81"/>
            <rFont val="Tahoma"/>
            <family val="2"/>
            <charset val="238"/>
          </rPr>
          <t xml:space="preserve">.
- stavební úpravy nesouvisející s úsporou energie lze započítat </t>
        </r>
        <r>
          <rPr>
            <b/>
            <sz val="9"/>
            <color indexed="10"/>
            <rFont val="Tahoma"/>
            <family val="2"/>
            <charset val="238"/>
          </rPr>
          <t>pouze v režimu de minimis</t>
        </r>
        <r>
          <rPr>
            <b/>
            <sz val="9"/>
            <color indexed="81"/>
            <rFont val="Tahoma"/>
            <family val="2"/>
            <charset val="238"/>
          </rPr>
          <t xml:space="preserve"> !!!</t>
        </r>
      </text>
    </comment>
    <comment ref="T54" authorId="1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 xml:space="preserve">DPH je </t>
        </r>
        <r>
          <rPr>
            <b/>
            <sz val="9"/>
            <color indexed="10"/>
            <rFont val="Tahoma"/>
            <family val="2"/>
            <charset val="238"/>
          </rPr>
          <t>nezpůsobilým výdajem</t>
        </r>
        <r>
          <rPr>
            <b/>
            <sz val="9"/>
            <color indexed="81"/>
            <rFont val="Tahoma"/>
            <family val="2"/>
            <charset val="238"/>
          </rPr>
          <t>.</t>
        </r>
      </text>
    </comment>
    <comment ref="W55" authorId="0" shapeId="0" xr:uid="{3888CCEC-DB6C-4C47-A1E7-7DC1232A7039}">
      <text>
        <r>
          <rPr>
            <b/>
            <sz val="9"/>
            <color indexed="81"/>
            <rFont val="Tahoma"/>
            <charset val="1"/>
          </rPr>
          <t>Není možné požadovat u jednotlivé položky více, než je výše výdaje investice!</t>
        </r>
      </text>
    </comment>
    <comment ref="AA55" authorId="1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 xml:space="preserve">Sloupec je automaticky vyplňován.
DPH je automaticky nezpůsobilý výdaj a musí být hrazena vlastními zdroji </t>
        </r>
        <r>
          <rPr>
            <sz val="9"/>
            <color indexed="81"/>
            <rFont val="Tahoma"/>
            <family val="2"/>
            <charset val="238"/>
          </rPr>
          <t xml:space="preserve">(vlastní zdroje mohou tvořit i jiné bankovní úvěry) pokud je odsouhlaseno ze strany NRB.
</t>
        </r>
        <r>
          <rPr>
            <b/>
            <sz val="9"/>
            <color indexed="10"/>
            <rFont val="Tahoma"/>
            <family val="2"/>
            <charset val="238"/>
          </rPr>
          <t>Nezapočítáváme do 10 % ZV projektu hrazených klientem.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AC55" authorId="1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 xml:space="preserve">Vlastní zdroje (mimo DPH) pro splnění podmínky maximálního financování 90 % ze způsobilých výdajů </t>
        </r>
        <r>
          <rPr>
            <b/>
            <sz val="9"/>
            <color indexed="10"/>
            <rFont val="Tahoma"/>
            <family val="2"/>
            <charset val="238"/>
          </rPr>
          <t>(je potřeba vždy doložit způsobilé vlastní zdroje nejméně ve výši 10 % ZV projektu).</t>
        </r>
      </text>
    </comment>
    <comment ref="V85" authorId="0" shapeId="0" xr:uid="{139AB273-675A-4EBE-979F-DF617EBCF13D}">
      <text>
        <r>
          <rPr>
            <b/>
            <sz val="9"/>
            <color indexed="81"/>
            <rFont val="Tahoma"/>
            <family val="2"/>
            <charset val="238"/>
          </rPr>
          <t>Zde se v případě výběru podpory podle Blokové výjimky (GBER38 a 38a) doplní výše Alternativní investice.</t>
        </r>
      </text>
    </comment>
    <comment ref="A109" authorId="1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počet měsíců od uzavření úvěrové smlouvy - max. 24 měsíců od podpisu smlouvy</t>
        </r>
      </text>
    </comment>
    <comment ref="A111" authorId="1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>počet měsíců kdy je splácen pouze úrok z vyčerpané částky - max. 24 měsíců od podpisu smlouvy</t>
        </r>
      </text>
    </comment>
    <comment ref="A113" authorId="1" shapeId="0" xr:uid="{00000000-0006-0000-0000-00000B000000}">
      <text>
        <r>
          <rPr>
            <b/>
            <sz val="9"/>
            <color indexed="81"/>
            <rFont val="Tahoma"/>
            <family val="2"/>
            <charset val="238"/>
          </rPr>
          <t>počet měsíců od uzavření úvěrové smlouvy - max. 120 měsíců</t>
        </r>
      </text>
    </comment>
    <comment ref="A115" authorId="1" shapeId="0" xr:uid="{00000000-0006-0000-0000-00000C000000}">
      <text>
        <r>
          <rPr>
            <b/>
            <sz val="9"/>
            <color indexed="81"/>
            <rFont val="Tahoma"/>
            <family val="2"/>
            <charset val="238"/>
          </rPr>
          <t>Předpoklad, kdy dojde k zahájení prací (stavební, nákup technologie, apod. k tomuto datu se váže povinnost publicity</t>
        </r>
      </text>
    </comment>
  </commentList>
</comments>
</file>

<file path=xl/sharedStrings.xml><?xml version="1.0" encoding="utf-8"?>
<sst xmlns="http://schemas.openxmlformats.org/spreadsheetml/2006/main" count="154" uniqueCount="143">
  <si>
    <t>Obchodní firma/ název/ jméno žadatele</t>
  </si>
  <si>
    <t>Projekt</t>
  </si>
  <si>
    <t>1. rok</t>
  </si>
  <si>
    <t>2. rok</t>
  </si>
  <si>
    <t>b)</t>
  </si>
  <si>
    <t>c)</t>
  </si>
  <si>
    <t>d)</t>
  </si>
  <si>
    <t>e)</t>
  </si>
  <si>
    <t>a)</t>
  </si>
  <si>
    <t>IČO</t>
  </si>
  <si>
    <t>1. Popis projektu</t>
  </si>
  <si>
    <t>V</t>
  </si>
  <si>
    <t>dne</t>
  </si>
  <si>
    <t>kategorie</t>
  </si>
  <si>
    <t>hlášky</t>
  </si>
  <si>
    <t>Nejsou vyplněny potřebné údaje.</t>
  </si>
  <si>
    <t>Výdaj nemůže být způsobilým výdajem projektu.</t>
  </si>
  <si>
    <t>Součet výdajů za jednotlivé zdroje přesahuje celkovou výši výdajů projektu.</t>
  </si>
  <si>
    <t>Součet přesahuje výši výdajů financovaných zvýhodněným úvěrem.</t>
  </si>
  <si>
    <t>Zdroje financování jsou nižší než celkové výdaje projektu.</t>
  </si>
  <si>
    <t>Částka hrazená úvěrem přesahuje pořizovací cenu.</t>
  </si>
  <si>
    <t>Je třeba upravit zdroje financování v bodech 2a/2b.</t>
  </si>
  <si>
    <t>Výdaje projektu v bodech 2a/2b nejsou správně nebo úplně vyplněny.</t>
  </si>
  <si>
    <t>Majetkoprávní vztahy související s projektem (vlastnictví či pronájem pozemků, budov, strojů a jiného vybavení)</t>
  </si>
  <si>
    <t>Dodavatelské zajištění realizace projektu (dodavatelé, předmět dodávky, termíny dodávek, smluvní zajištění)</t>
  </si>
  <si>
    <r>
      <t xml:space="preserve">Vstupy projektu (zajištěnost energie, paliva, tepla </t>
    </r>
    <r>
      <rPr>
        <i/>
        <sz val="9"/>
        <rFont val="Arial"/>
        <family val="2"/>
        <charset val="238"/>
      </rPr>
      <t xml:space="preserve">- způsob zajištění) </t>
    </r>
  </si>
  <si>
    <t>Komentář ke všem zdrojům financování projektu (co tvoří vlastní zdroje, co tvoří cizí zdroje a jejich splatnost, existence podřízených závazků)</t>
  </si>
  <si>
    <t>Pokud některý z bodů a - g není charakterizován, uveďte v příslušném poli text „neuvádí se“. V případě potřeby lze popis projektu zpracovat jako samostatnou přílohu a tyto body použít jako osnovu.</t>
  </si>
  <si>
    <t>Délka období čerpání</t>
  </si>
  <si>
    <t>min</t>
  </si>
  <si>
    <t>max</t>
  </si>
  <si>
    <t>Výše financování přesahuje pořizovací cenu výdaje.</t>
  </si>
  <si>
    <t>Společně s opatřeními na akumulaci elektrické energie musí být realizováno i některé další opatření.</t>
  </si>
  <si>
    <t>Jméno a příjmení osoby oprávněné zastupovat žadatele</t>
  </si>
  <si>
    <t>Podpis osoby oprávněné zastupovat žadatele</t>
  </si>
  <si>
    <t>Razítko, pokud je součástí podpisu žadatele</t>
  </si>
  <si>
    <t xml:space="preserve"> (opatření realizovaná projektem označte "x")</t>
  </si>
  <si>
    <t>Souhlas</t>
  </si>
  <si>
    <t>ANO</t>
  </si>
  <si>
    <t>NE</t>
  </si>
  <si>
    <t>2.</t>
  </si>
  <si>
    <t>energetika</t>
  </si>
  <si>
    <t>Energetický posudek</t>
  </si>
  <si>
    <t>Kalkulátor úspory</t>
  </si>
  <si>
    <t>5. Předpoklad čerpání zvýhodněného úvěru v následujících 2 letech po podpisu úvěrové smlouvy</t>
  </si>
  <si>
    <t>6) Požadované parametry Zvýhodněného úvěru</t>
  </si>
  <si>
    <t>Zdroje financování</t>
  </si>
  <si>
    <t>Celkem hrazeno ze zvýhodněného úvěru (Kč)</t>
  </si>
  <si>
    <t>Výše předpokládaných způsobilých výdajů (Kč)</t>
  </si>
  <si>
    <t>Uveďte výši zvýhodněného úvěru, kterou předpokládáte, že vyčerpáte v prvním a druhém roku od podpisu úvěrové smlouvy.</t>
  </si>
  <si>
    <t>Zbývá zařadit:</t>
  </si>
  <si>
    <t>Cena energetického posudku (pokud je předkládán) (Kč)</t>
  </si>
  <si>
    <t>Stavební úpravy související s úsporou energie</t>
  </si>
  <si>
    <t>Stavební úpravy nesouvisející s úsporou energie (max. 30% způsobilých výdajů)</t>
  </si>
  <si>
    <t>Nový výrobní technologie (výrobní stroj, apod.)</t>
  </si>
  <si>
    <t>Technologie slooužící provozu stavby (kotel, měření a regulace, tepelné čerpadlo, apod.)</t>
  </si>
  <si>
    <t>Bezemisní mobilní technologie</t>
  </si>
  <si>
    <t>Limit úvěru NRB</t>
  </si>
  <si>
    <t>Ostatní nezpůsobilé výdaje</t>
  </si>
  <si>
    <t>Celkové výdaje projektu (Kč)</t>
  </si>
  <si>
    <t>DE MINIMIS</t>
  </si>
  <si>
    <t>BLOKOVÁ VÝJIMKA</t>
  </si>
  <si>
    <t>Délka odkladu splátky jistiny</t>
  </si>
  <si>
    <t>Délka splácení úvěru</t>
  </si>
  <si>
    <t>Předpokládané datum zahájení prací</t>
  </si>
  <si>
    <t>3. Způsob financování projektu</t>
  </si>
  <si>
    <t>4. Souhrnné informace za projekt</t>
  </si>
  <si>
    <t>NERELEVANTNÍ</t>
  </si>
  <si>
    <t>AN</t>
  </si>
  <si>
    <t>VYSOKÁ</t>
  </si>
  <si>
    <t>NÍZKÁ</t>
  </si>
  <si>
    <t>ŽÁDNÁ</t>
  </si>
  <si>
    <t>STŘEDNÍ</t>
  </si>
  <si>
    <t>Technicko charakteristika projektu (zdůvodnění DNSH včetně případných adaptačních opatření)</t>
  </si>
  <si>
    <t xml:space="preserve">   Pravidla:    1) Opatření typu A. nebo typu B. lze využít samostatně, nebo kombinovat s A, B, C.
                        2) Kombinace opatření podle bodu A. a B. se považuje za komplexní opatření.
                          3) Opatření podle bodu C. nelze využít samostatně, pouze v kombinaci s opatřením podle bodu A. nebo podle bodu B.
                            4) Opatření podle bodu D. nelze v rámci jednoho projektu kombinovat s jiným opatřením typu A, B, C.</t>
  </si>
  <si>
    <t>Výdaje projektu (TYP A)</t>
  </si>
  <si>
    <t>Kdekoliv je vzorec, tam je žlutá barva</t>
  </si>
  <si>
    <t>Zateplení obvodového pláště.</t>
  </si>
  <si>
    <t xml:space="preserve">Más to propojené pouze s ANO, ale někteří uživatele nebudou vědět co s tím (když to budou chtít předělat). Doporučuju rozšířit seznam na ANO, NE, a prázdné pole. </t>
  </si>
  <si>
    <t>Výměna a renovace otvorových výplní.</t>
  </si>
  <si>
    <t>Vi ukázka</t>
  </si>
  <si>
    <t>Další stavební opatření mající prokazatelně vliv na energetickou náročnost budovy.</t>
  </si>
  <si>
    <t xml:space="preserve">A celé bych to dal pak na jiný list a list bych zamknul a schoval. </t>
  </si>
  <si>
    <t>Další stavební opatření, které nemají vliv na energetickou náročnost budovy (např. změna vnitřních dispozic); je možné uplatnit pouze v režimu de minimis, musí být v kombinaci s dalším opatřením ze skupiny opatření A., nemá vliv na úsporu energie.</t>
  </si>
  <si>
    <t>Osazení vnějších stínících prvků.</t>
  </si>
  <si>
    <t>Výdaje projektu (TYP B)</t>
  </si>
  <si>
    <t>Chlazení.</t>
  </si>
  <si>
    <t>Nucené větrání včetně rekuperace.</t>
  </si>
  <si>
    <t>Úprava vlhkosti vzduchu.</t>
  </si>
  <si>
    <t>Příprava teplé vody.</t>
  </si>
  <si>
    <t>Osvětlení vnitřních prostor budovy.</t>
  </si>
  <si>
    <t>Vytápění.</t>
  </si>
  <si>
    <t>Modernizace rozvodů elektřiny, tepla a chladu.</t>
  </si>
  <si>
    <t>Využití odpadní energie z technických systémů budov.</t>
  </si>
  <si>
    <t>Zavádění efektivního nakládání s energií a optimalizaci provozu k regulaci její spotřeby včetně podpory implementace nástrojů energetického managementu.</t>
  </si>
  <si>
    <t>Výdaje projektu (TYP C)</t>
  </si>
  <si>
    <t>Toto je pomocná buňka, měla by být na jiném listě</t>
  </si>
  <si>
    <t>Instalace integrovaného zařízení na místě, které vyrábí elektřinu, vytápění nebo chlazení z obnovitelných zdrojů energie, mimo jiné včetně FVE a tepelných čerpadel.</t>
  </si>
  <si>
    <t xml:space="preserve">schovaná a list uzamčen. </t>
  </si>
  <si>
    <t>Instalace zařízení pro ukládání energie vyrobené z obnovitelných zdrojů na místě. Zařízení pro ukládání musí ročně přijmout alespoň 75 % své energie z přímo připojeného zařízení na výrobu elektrické energie z obnovitelných zdrojů.</t>
  </si>
  <si>
    <t>Připojení k soustavě energeticky účinného vytápění a/nebo chlazení a souvisejících vybavení.  Je možné pouze v případě, že maximální délka rozvodu k rozvodnému tepelnému zařízení je 500 metrů.</t>
  </si>
  <si>
    <t>Výstavba a instalace infrastruktury dobíjecích stanic pro uživatele budovy a související infrastruktury, jako je například potrubí, pokud je parkoviště umístěno buď uvnitř budovy, nebo s budovou fyzicky sousedí.</t>
  </si>
  <si>
    <t>Instalace zařízení pro digitalizaci budovy, s cílem zvýšit její připravenost pro chytrá řešení; to zahrnuje pasivní instalace domovních rozvodů nebo strukturovanou kabeláž pro datové sítě a doplňkovou část širokopásmové infrastruktury na pozemku, na němž se budova nachází, nikoli však rozvody nebo kabeláž pro datové sítě mimo pozemek.</t>
  </si>
  <si>
    <t>Prvky adaptace budov na změny klimatu respektující kvalitu vnitřního prostředí (např. vegetační střechy a fasády, zařízení pro zadržování a využívání dešťové vody).</t>
  </si>
  <si>
    <t>Výdaje projektu (TYP D)</t>
  </si>
  <si>
    <t>Pouze pro nové zařízení, které musí mít nulové přímé (výfukové) emise CO2.</t>
  </si>
  <si>
    <t>Včetně související modernizace rozvodů elektřiny, tepla, chladu a stlačeného vzduchu v energetických hospodářstvích podniků, včetně zavádění prvků efektivního nakládání s energií a optimalizaci provozu k regulaci její spotřeby, včetně implementace nástrojů energetického managementu (pouze v kombinaci se zařízením).</t>
  </si>
  <si>
    <r>
      <rPr>
        <b/>
        <i/>
        <u/>
        <sz val="11"/>
        <color rgb="FFFF0000"/>
        <rFont val="Calibri"/>
        <family val="2"/>
        <charset val="238"/>
      </rPr>
      <t>Návod pro vyplnění</t>
    </r>
    <r>
      <rPr>
        <i/>
        <sz val="10"/>
        <color rgb="FFFF0000"/>
        <rFont val="Calibri"/>
        <family val="2"/>
        <charset val="238"/>
      </rPr>
      <t xml:space="preserve">
Pokud je vybráno opatření špatně, je nutné vybrané pole ANO smazat.</t>
    </r>
  </si>
  <si>
    <t xml:space="preserve">1. TYP OPATŘENÍ:  A. Zateplení ochlazované obálky budovy </t>
  </si>
  <si>
    <t xml:space="preserve">2. TYP OPATŘENÍ:  B. Zvýšení energetické účinnosti technických systémů budov </t>
  </si>
  <si>
    <t xml:space="preserve">3. TYP OPATŘENÍ:  C. Ostatní opatření (pouze v kombinaci s A. nebo B.) </t>
  </si>
  <si>
    <t xml:space="preserve">4. TYP OPATŘENÍ:  D. Snižování energetické náročnosti/zvyšování energetické účinnosti výrobních a technologických procesů </t>
  </si>
  <si>
    <r>
      <t xml:space="preserve">TYP OPATŘENÍ:    D.   Snižování energetické náročnosti/zvyšování energetické účinnosti výrobních a technologických procesů 
</t>
    </r>
    <r>
      <rPr>
        <sz val="10"/>
        <color theme="1"/>
        <rFont val="Calibri"/>
        <family val="2"/>
        <charset val="238"/>
        <scheme val="minor"/>
      </rPr>
      <t>(</t>
    </r>
    <r>
      <rPr>
        <sz val="10"/>
        <color rgb="FF00B050"/>
        <rFont val="Calibri"/>
        <family val="2"/>
        <charset val="238"/>
      </rPr>
      <t>GBER, de minimis: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  <scheme val="minor"/>
      </rPr>
      <t>min. 10 % roční úspora primární energie, nelze kombinovat s A. nebo B.)</t>
    </r>
  </si>
  <si>
    <r>
      <t xml:space="preserve">TYP OPATŘENÍ:    C.   Ostatní opatření (pouze v kombinaci s A. nebo B.) 
</t>
    </r>
    <r>
      <rPr>
        <sz val="10"/>
        <color theme="1"/>
        <rFont val="Calibri"/>
        <family val="2"/>
        <charset val="238"/>
        <scheme val="minor"/>
      </rPr>
      <t>(</t>
    </r>
    <r>
      <rPr>
        <sz val="10"/>
        <color rgb="FF00B050"/>
        <rFont val="Calibri"/>
        <family val="2"/>
        <charset val="238"/>
      </rPr>
      <t>GBER, de minimis: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  <scheme val="minor"/>
      </rPr>
      <t>nelze započítat do % úspory primární energie, mimo případy uvedené ve Výzvě)</t>
    </r>
  </si>
  <si>
    <r>
      <t xml:space="preserve">TYP OPATŘENÍ:    A.   Zateplení ochlazované obálky budovy 
</t>
    </r>
    <r>
      <rPr>
        <sz val="10"/>
        <color theme="1"/>
        <rFont val="Calibri"/>
        <family val="2"/>
        <charset val="238"/>
        <scheme val="minor"/>
      </rPr>
      <t>(</t>
    </r>
    <r>
      <rPr>
        <sz val="10"/>
        <color rgb="FF00B050"/>
        <rFont val="Calibri"/>
        <family val="2"/>
        <charset val="238"/>
      </rPr>
      <t>GBER, de minimis: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rFont val="Calibri"/>
        <family val="2"/>
        <charset val="238"/>
      </rPr>
      <t xml:space="preserve">pokud samostatné opatření, pak vždy min. 10 </t>
    </r>
    <r>
      <rPr>
        <sz val="10"/>
        <color theme="1"/>
        <rFont val="Calibri"/>
        <family val="2"/>
        <charset val="238"/>
        <scheme val="minor"/>
      </rPr>
      <t xml:space="preserve">% roční úspory primární energie) </t>
    </r>
  </si>
  <si>
    <t>Navrhovaná opatření (kontrolní list) - příloha listu Projekt
(vyberte plánované účelně vynaložené výdaje projektu - v příslušném řádku vyberte ANO)</t>
  </si>
  <si>
    <r>
      <t xml:space="preserve">TYP OPATŘENÍ:    B.   Zvýšení energetické účinnosti technických systémů budov 
</t>
    </r>
    <r>
      <rPr>
        <sz val="10"/>
        <color theme="1"/>
        <rFont val="Calibri"/>
        <family val="2"/>
        <charset val="238"/>
        <scheme val="minor"/>
      </rPr>
      <t>(</t>
    </r>
    <r>
      <rPr>
        <sz val="10"/>
        <color rgb="FF00B050"/>
        <rFont val="Calibri"/>
        <family val="2"/>
        <charset val="238"/>
      </rPr>
      <t>de minimis: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rFont val="Calibri"/>
        <family val="2"/>
        <charset val="238"/>
      </rPr>
      <t xml:space="preserve">pokud samostatné opatření, pak vždy min. </t>
    </r>
    <r>
      <rPr>
        <sz val="10"/>
        <color theme="1"/>
        <rFont val="Calibri"/>
        <family val="2"/>
        <charset val="238"/>
        <scheme val="minor"/>
      </rPr>
      <t>10 % roční úspora primární energie) 
(</t>
    </r>
    <r>
      <rPr>
        <sz val="10"/>
        <color rgb="FF00B050"/>
        <rFont val="Calibri"/>
        <family val="2"/>
        <charset val="238"/>
      </rPr>
      <t xml:space="preserve">GBER: </t>
    </r>
    <r>
      <rPr>
        <sz val="10"/>
        <rFont val="Calibri"/>
        <family val="2"/>
        <charset val="238"/>
      </rPr>
      <t>pouze jako komplexní opatření, vždy pouze jako kombinace A. + B.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  <scheme val="minor"/>
      </rPr>
      <t>min. 20 % roční úspora primární energie)</t>
    </r>
  </si>
  <si>
    <r>
      <t>Opatření k úspoře energie, která mají být projektem realizována (</t>
    </r>
    <r>
      <rPr>
        <b/>
        <i/>
        <sz val="9"/>
        <rFont val="Arial"/>
        <family val="2"/>
        <charset val="238"/>
      </rPr>
      <t>zaškrtněte jednu nebo více variant, konkrétní opatření je nutné vybrat na druhém listu</t>
    </r>
    <r>
      <rPr>
        <b/>
        <sz val="9"/>
        <rFont val="Arial"/>
        <family val="2"/>
        <charset val="238"/>
      </rPr>
      <t>)</t>
    </r>
  </si>
  <si>
    <r>
      <rPr>
        <b/>
        <i/>
        <sz val="9"/>
        <color theme="1"/>
        <rFont val="Arial"/>
        <family val="2"/>
        <charset val="238"/>
      </rPr>
      <t>POZOR:</t>
    </r>
    <r>
      <rPr>
        <i/>
        <sz val="9"/>
        <color theme="1"/>
        <rFont val="Arial"/>
        <family val="2"/>
        <charset val="238"/>
      </rPr>
      <t xml:space="preserve"> před zaškrtnutím výběru opatření je potřeba potvrdit výběr opatření na druhém kontrolním listu (Výběr opatření - kontrolní list) a tento list také vytisknout spolu s přílohou projekt.</t>
    </r>
  </si>
  <si>
    <t>Vyber variantu ze seznamu</t>
  </si>
  <si>
    <t>Podíl Zvýhodněného úvěru na způsobilých výdajích projektu (de minimis):</t>
  </si>
  <si>
    <r>
      <t xml:space="preserve">DPH 
</t>
    </r>
    <r>
      <rPr>
        <b/>
        <sz val="8"/>
        <rFont val="Arial"/>
        <family val="2"/>
        <charset val="238"/>
      </rPr>
      <t>(není způsobilý výdaj)</t>
    </r>
  </si>
  <si>
    <t>Příloha PROJEKT k Žádosti o zvýhodněný úvěr v programu Nový ENERG (ENERGCom 2025 – Úvěry)</t>
  </si>
  <si>
    <t xml:space="preserve"> </t>
  </si>
  <si>
    <t xml:space="preserve">Datum zahájení Projektu*: </t>
  </si>
  <si>
    <t>*Předpokládaný termín, u již zahájeného projektu uveďte skutečné datum zahájení projektu (projekt nesmí být zahájen dříve, než umožňují platné podmínky Výzvy).</t>
  </si>
  <si>
    <t>Způsob prokázání energetické úspory:</t>
  </si>
  <si>
    <t>Typ podpory:</t>
  </si>
  <si>
    <t>Výše vlastních zdrojů (Kč) včetně DPH</t>
  </si>
  <si>
    <t>DPH 
k vlastní úhradě žadatelem</t>
  </si>
  <si>
    <t>Výdaje projektu ponížené o alternativní investici</t>
  </si>
  <si>
    <t>Skutečné maximální ZV v případě ponížení u blokové výjimky (čl. 38 GBER)</t>
  </si>
  <si>
    <t>Alternativní investice (čl. 38 GBER)</t>
  </si>
  <si>
    <t>Podíl Zvýhodněného úvěru na způsobilých výdajích projektu:</t>
  </si>
  <si>
    <t>Celkové vlastní zdroje k úhradě žadatelem</t>
  </si>
  <si>
    <r>
      <t xml:space="preserve">Zvýhodněným úvěrem NRB 
</t>
    </r>
    <r>
      <rPr>
        <b/>
        <sz val="9"/>
        <rFont val="Arial"/>
        <family val="2"/>
        <charset val="238"/>
      </rPr>
      <t>(max. do výše nákladu)</t>
    </r>
  </si>
  <si>
    <r>
      <t xml:space="preserve">Typ opatření (vyber ze seznamu)
</t>
    </r>
    <r>
      <rPr>
        <b/>
        <sz val="8"/>
        <rFont val="Arial"/>
        <family val="2"/>
        <charset val="238"/>
      </rPr>
      <t>(způsobilý/nezpůsobilý výdaj)</t>
    </r>
  </si>
  <si>
    <t>Napiš stručný popis investice/ výdaje (jednotlivé položky rozpočtu)</t>
  </si>
  <si>
    <r>
      <t xml:space="preserve">Výše investice/
výdaje </t>
    </r>
    <r>
      <rPr>
        <b/>
        <sz val="9"/>
        <rFont val="Arial"/>
        <family val="2"/>
        <charset val="238"/>
      </rPr>
      <t>(bez DPH)</t>
    </r>
  </si>
  <si>
    <r>
      <t xml:space="preserve">Výše investice/ 
výdaje
</t>
    </r>
    <r>
      <rPr>
        <b/>
        <sz val="9"/>
        <rFont val="Arial"/>
        <family val="2"/>
        <charset val="238"/>
      </rPr>
      <t>(s DPH)</t>
    </r>
  </si>
  <si>
    <t>(platná od 3. 11. 2025)</t>
  </si>
  <si>
    <t>Poměr kapacit (původní / nová kapacita) - čl. 38a = vždy 1; čl. 38 = 1 a méně</t>
  </si>
  <si>
    <t>Kontrola limitu 30 % nesouvisejících ZV (de minimis):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</si>
</sst>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_K_č"/>
    <numFmt numFmtId="165" formatCode="#,##0\)"/>
    <numFmt numFmtId="166" formatCode="#,##0.0"/>
  </numFmts>
  <fonts count="4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9"/>
      <color rgb="FF0000FF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0"/>
      <name val="Arial"/>
      <family val="2"/>
      <charset val="238"/>
    </font>
    <font>
      <sz val="11"/>
      <color theme="1"/>
      <name val="Calibri"/>
      <family val="2"/>
      <charset val="238"/>
    </font>
    <font>
      <b/>
      <i/>
      <u/>
      <sz val="11"/>
      <color rgb="FFFF0000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i/>
      <sz val="10"/>
      <name val="Arial"/>
      <family val="2"/>
      <charset val="238"/>
    </font>
    <font>
      <sz val="9"/>
      <color rgb="FF000000"/>
      <name val="Trebuchet MS"/>
      <family val="2"/>
      <charset val="238"/>
    </font>
    <font>
      <sz val="9"/>
      <name val="Trebuchet MS"/>
      <family val="2"/>
      <charset val="238"/>
    </font>
    <font>
      <b/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00B050"/>
      <name val="Calibri"/>
      <family val="2"/>
      <charset val="238"/>
    </font>
    <font>
      <sz val="10"/>
      <color rgb="FFFF0000"/>
      <name val="Calibri"/>
      <family val="2"/>
      <charset val="238"/>
    </font>
    <font>
      <sz val="10"/>
      <name val="Calibri"/>
      <family val="2"/>
      <charset val="238"/>
    </font>
    <font>
      <b/>
      <sz val="12"/>
      <color rgb="FF333F4F"/>
      <name val="Calibri"/>
      <family val="2"/>
      <charset val="238"/>
    </font>
    <font>
      <i/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9"/>
      <color indexed="10"/>
      <name val="Tahoma"/>
      <family val="2"/>
      <charset val="238"/>
    </font>
    <font>
      <b/>
      <sz val="9"/>
      <color theme="0"/>
      <name val="Arial"/>
      <family val="2"/>
      <charset val="238"/>
    </font>
    <font>
      <b/>
      <sz val="9"/>
      <color indexed="81"/>
      <name val="Tahoma"/>
      <charset val="1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4E4E4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0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6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 indent="1"/>
    </xf>
    <xf numFmtId="164" fontId="1" fillId="0" borderId="0" xfId="0" applyNumberFormat="1" applyFont="1" applyAlignment="1">
      <alignment wrapText="1"/>
    </xf>
    <xf numFmtId="0" fontId="2" fillId="0" borderId="0" xfId="0" applyFont="1" applyAlignment="1">
      <alignment horizontal="left" vertical="center" wrapText="1" indent="1"/>
    </xf>
    <xf numFmtId="0" fontId="2" fillId="0" borderId="0" xfId="0" applyFont="1"/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right" vertical="top" wrapText="1"/>
    </xf>
    <xf numFmtId="0" fontId="1" fillId="3" borderId="0" xfId="0" applyFont="1" applyFill="1"/>
    <xf numFmtId="0" fontId="1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right" vertical="top" wrapText="1"/>
    </xf>
    <xf numFmtId="0" fontId="1" fillId="3" borderId="0" xfId="0" applyFont="1" applyFill="1" applyAlignment="1">
      <alignment horizontal="left" wrapText="1"/>
    </xf>
    <xf numFmtId="164" fontId="2" fillId="0" borderId="0" xfId="0" applyNumberFormat="1" applyFont="1" applyAlignment="1">
      <alignment vertical="center"/>
    </xf>
    <xf numFmtId="0" fontId="1" fillId="0" borderId="0" xfId="0" applyFont="1" applyAlignment="1">
      <alignment vertical="top" wrapText="1"/>
    </xf>
    <xf numFmtId="0" fontId="1" fillId="0" borderId="0" xfId="0" quotePrefix="1" applyFont="1" applyAlignment="1">
      <alignment horizontal="right" vertical="top" wrapText="1"/>
    </xf>
    <xf numFmtId="0" fontId="9" fillId="0" borderId="0" xfId="0" applyFont="1"/>
    <xf numFmtId="0" fontId="10" fillId="0" borderId="0" xfId="0" applyFont="1"/>
    <xf numFmtId="0" fontId="1" fillId="0" borderId="0" xfId="0" applyFont="1" applyAlignment="1">
      <alignment horizontal="left" vertical="top" wrapText="1"/>
    </xf>
    <xf numFmtId="164" fontId="1" fillId="0" borderId="0" xfId="0" applyNumberFormat="1" applyFont="1" applyAlignment="1">
      <alignment horizontal="right" vertical="top" wrapText="1"/>
    </xf>
    <xf numFmtId="164" fontId="9" fillId="0" borderId="0" xfId="0" applyNumberFormat="1" applyFont="1"/>
    <xf numFmtId="0" fontId="1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12" fillId="3" borderId="0" xfId="0" applyFont="1" applyFill="1" applyAlignment="1">
      <alignment horizontal="left"/>
    </xf>
    <xf numFmtId="164" fontId="1" fillId="3" borderId="0" xfId="0" applyNumberFormat="1" applyFont="1" applyFill="1" applyAlignment="1">
      <alignment vertical="center" wrapText="1"/>
    </xf>
    <xf numFmtId="0" fontId="2" fillId="3" borderId="0" xfId="0" applyFont="1" applyFill="1"/>
    <xf numFmtId="0" fontId="10" fillId="0" borderId="0" xfId="0" applyFont="1" applyAlignment="1">
      <alignment vertical="center" wrapText="1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 vertical="center" wrapText="1"/>
    </xf>
    <xf numFmtId="9" fontId="2" fillId="3" borderId="0" xfId="1" applyFont="1" applyFill="1" applyBorder="1" applyAlignment="1" applyProtection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9" fontId="7" fillId="3" borderId="0" xfId="1" applyFont="1" applyFill="1" applyBorder="1" applyAlignment="1" applyProtection="1">
      <alignment horizontal="center" vertical="center"/>
    </xf>
    <xf numFmtId="9" fontId="10" fillId="3" borderId="0" xfId="1" applyFont="1" applyFill="1" applyBorder="1" applyAlignment="1" applyProtection="1">
      <alignment horizontal="left" vertical="center" indent="1"/>
    </xf>
    <xf numFmtId="0" fontId="14" fillId="0" borderId="0" xfId="0" applyFont="1" applyAlignment="1">
      <alignment horizontal="left" vertical="center" wrapText="1" indent="1"/>
    </xf>
    <xf numFmtId="164" fontId="15" fillId="0" borderId="0" xfId="0" applyNumberFormat="1" applyFont="1" applyAlignment="1">
      <alignment wrapText="1"/>
    </xf>
    <xf numFmtId="0" fontId="14" fillId="0" borderId="0" xfId="0" applyFont="1" applyAlignment="1">
      <alignment horizontal="left" vertical="center" wrapText="1"/>
    </xf>
    <xf numFmtId="164" fontId="10" fillId="3" borderId="0" xfId="0" applyNumberFormat="1" applyFont="1" applyFill="1" applyAlignment="1" applyProtection="1">
      <alignment horizontal="right" vertical="center" wrapText="1"/>
      <protection locked="0"/>
    </xf>
    <xf numFmtId="164" fontId="1" fillId="0" borderId="0" xfId="0" applyNumberFormat="1" applyFont="1"/>
    <xf numFmtId="164" fontId="2" fillId="3" borderId="0" xfId="0" applyNumberFormat="1" applyFont="1" applyFill="1" applyAlignment="1">
      <alignment horizontal="right" vertical="top" wrapText="1"/>
    </xf>
    <xf numFmtId="164" fontId="2" fillId="3" borderId="0" xfId="0" applyNumberFormat="1" applyFont="1" applyFill="1" applyAlignment="1">
      <alignment horizontal="center" vertical="top" wrapText="1"/>
    </xf>
    <xf numFmtId="164" fontId="1" fillId="3" borderId="0" xfId="0" applyNumberFormat="1" applyFont="1" applyFill="1" applyAlignment="1">
      <alignment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1" fillId="3" borderId="0" xfId="0" applyFont="1" applyFill="1" applyAlignment="1">
      <alignment horizontal="left" vertical="top" wrapText="1" indent="1"/>
    </xf>
    <xf numFmtId="0" fontId="1" fillId="0" borderId="0" xfId="0" applyFont="1" applyAlignment="1">
      <alignment horizontal="left" vertical="top" wrapText="1" indent="1"/>
    </xf>
    <xf numFmtId="164" fontId="1" fillId="3" borderId="0" xfId="0" applyNumberFormat="1" applyFont="1" applyFill="1" applyAlignment="1" applyProtection="1">
      <alignment horizontal="right" vertical="center" wrapText="1"/>
      <protection locked="0"/>
    </xf>
    <xf numFmtId="0" fontId="17" fillId="0" borderId="0" xfId="0" applyFont="1" applyAlignment="1">
      <alignment vertical="top" wrapText="1"/>
    </xf>
    <xf numFmtId="0" fontId="16" fillId="0" borderId="0" xfId="0" applyFont="1" applyAlignment="1">
      <alignment horizontal="right" vertical="top" wrapText="1"/>
    </xf>
    <xf numFmtId="3" fontId="16" fillId="0" borderId="0" xfId="0" applyNumberFormat="1" applyFont="1" applyAlignment="1">
      <alignment horizontal="right" vertical="top" wrapText="1"/>
    </xf>
    <xf numFmtId="0" fontId="16" fillId="0" borderId="0" xfId="0" applyFont="1" applyAlignment="1">
      <alignment vertical="top" wrapText="1"/>
    </xf>
    <xf numFmtId="164" fontId="18" fillId="0" borderId="0" xfId="0" applyNumberFormat="1" applyFont="1" applyAlignment="1">
      <alignment horizontal="right" vertical="top" wrapText="1"/>
    </xf>
    <xf numFmtId="164" fontId="5" fillId="3" borderId="0" xfId="0" applyNumberFormat="1" applyFont="1" applyFill="1" applyAlignment="1">
      <alignment horizontal="center" wrapText="1"/>
    </xf>
    <xf numFmtId="0" fontId="14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2" fillId="3" borderId="0" xfId="0" applyFont="1" applyFill="1" applyAlignment="1">
      <alignment horizontal="right" vertical="center" wrapText="1" indent="1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right"/>
    </xf>
    <xf numFmtId="0" fontId="19" fillId="0" borderId="0" xfId="0" applyFont="1"/>
    <xf numFmtId="0" fontId="20" fillId="6" borderId="0" xfId="0" applyFont="1" applyFill="1" applyAlignment="1">
      <alignment horizontal="center"/>
    </xf>
    <xf numFmtId="0" fontId="21" fillId="6" borderId="0" xfId="0" applyFont="1" applyFill="1" applyAlignment="1">
      <alignment horizontal="center" vertical="center" wrapText="1"/>
    </xf>
    <xf numFmtId="0" fontId="21" fillId="6" borderId="0" xfId="0" applyFont="1" applyFill="1" applyAlignment="1">
      <alignment vertical="center" wrapText="1"/>
    </xf>
    <xf numFmtId="0" fontId="19" fillId="6" borderId="0" xfId="0" applyFont="1" applyFill="1"/>
    <xf numFmtId="0" fontId="19" fillId="10" borderId="22" xfId="0" applyFont="1" applyFill="1" applyBorder="1"/>
    <xf numFmtId="0" fontId="19" fillId="0" borderId="27" xfId="0" applyFont="1" applyBorder="1"/>
    <xf numFmtId="0" fontId="19" fillId="0" borderId="23" xfId="0" applyFont="1" applyBorder="1"/>
    <xf numFmtId="0" fontId="22" fillId="10" borderId="0" xfId="0" applyFont="1" applyFill="1" applyAlignment="1">
      <alignment wrapText="1"/>
    </xf>
    <xf numFmtId="0" fontId="21" fillId="6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indent="1"/>
    </xf>
    <xf numFmtId="0" fontId="14" fillId="0" borderId="0" xfId="0" applyFont="1" applyAlignment="1">
      <alignment horizontal="left" indent="1"/>
    </xf>
    <xf numFmtId="0" fontId="23" fillId="3" borderId="0" xfId="0" applyFont="1" applyFill="1" applyAlignment="1">
      <alignment horizontal="right" wrapText="1"/>
    </xf>
    <xf numFmtId="0" fontId="26" fillId="8" borderId="24" xfId="0" applyFont="1" applyFill="1" applyBorder="1" applyAlignment="1">
      <alignment horizontal="left" vertical="center" wrapText="1" indent="4"/>
    </xf>
    <xf numFmtId="0" fontId="26" fillId="9" borderId="24" xfId="0" applyFont="1" applyFill="1" applyBorder="1" applyAlignment="1">
      <alignment horizontal="center" vertical="center" wrapText="1"/>
    </xf>
    <xf numFmtId="0" fontId="26" fillId="8" borderId="24" xfId="0" applyFont="1" applyFill="1" applyBorder="1" applyAlignment="1">
      <alignment horizontal="left" vertical="center" wrapText="1" indent="5"/>
    </xf>
    <xf numFmtId="0" fontId="5" fillId="0" borderId="0" xfId="0" applyFont="1"/>
    <xf numFmtId="0" fontId="32" fillId="0" borderId="0" xfId="0" applyFont="1"/>
    <xf numFmtId="164" fontId="1" fillId="0" borderId="0" xfId="0" applyNumberFormat="1" applyFont="1" applyAlignment="1">
      <alignment horizontal="right" vertical="center" wrapText="1"/>
    </xf>
    <xf numFmtId="0" fontId="1" fillId="11" borderId="0" xfId="0" applyFont="1" applyFill="1" applyAlignment="1">
      <alignment horizontal="left" vertical="top" wrapText="1" indent="1"/>
    </xf>
    <xf numFmtId="0" fontId="1" fillId="11" borderId="0" xfId="0" applyFont="1" applyFill="1" applyAlignment="1">
      <alignment horizontal="left" vertical="top" wrapText="1"/>
    </xf>
    <xf numFmtId="164" fontId="10" fillId="0" borderId="0" xfId="0" applyNumberFormat="1" applyFont="1" applyAlignment="1">
      <alignment horizontal="center" wrapText="1"/>
    </xf>
    <xf numFmtId="0" fontId="2" fillId="0" borderId="0" xfId="0" applyFont="1" applyAlignment="1">
      <alignment vertical="center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164" fontId="1" fillId="3" borderId="0" xfId="0" applyNumberFormat="1" applyFont="1" applyFill="1" applyAlignment="1" applyProtection="1">
      <alignment vertical="center" wrapText="1"/>
      <protection locked="0"/>
    </xf>
    <xf numFmtId="164" fontId="10" fillId="0" borderId="0" xfId="0" applyNumberFormat="1" applyFont="1" applyAlignment="1">
      <alignment wrapText="1"/>
    </xf>
    <xf numFmtId="164" fontId="35" fillId="0" borderId="0" xfId="0" applyNumberFormat="1" applyFont="1" applyAlignment="1">
      <alignment wrapText="1"/>
    </xf>
    <xf numFmtId="164" fontId="2" fillId="2" borderId="0" xfId="0" applyNumberFormat="1" applyFont="1" applyFill="1" applyAlignment="1" applyProtection="1">
      <alignment horizontal="center" vertical="center" wrapText="1"/>
      <protection locked="0"/>
    </xf>
    <xf numFmtId="164" fontId="1" fillId="0" borderId="0" xfId="0" applyNumberFormat="1" applyFont="1" applyAlignment="1">
      <alignment horizontal="center" vertical="center" wrapText="1"/>
    </xf>
    <xf numFmtId="0" fontId="37" fillId="0" borderId="0" xfId="0" applyFont="1"/>
    <xf numFmtId="0" fontId="15" fillId="0" borderId="0" xfId="0" applyFont="1"/>
    <xf numFmtId="0" fontId="18" fillId="3" borderId="0" xfId="0" applyFont="1" applyFill="1"/>
    <xf numFmtId="9" fontId="2" fillId="0" borderId="0" xfId="0" applyNumberFormat="1" applyFont="1" applyAlignment="1">
      <alignment horizontal="center" vertical="center" wrapText="1"/>
    </xf>
    <xf numFmtId="164" fontId="40" fillId="0" borderId="0" xfId="0" applyNumberFormat="1" applyFont="1" applyAlignment="1">
      <alignment horizontal="right" vertical="center" wrapText="1"/>
    </xf>
    <xf numFmtId="164" fontId="39" fillId="3" borderId="0" xfId="0" applyNumberFormat="1" applyFont="1" applyFill="1" applyAlignment="1">
      <alignment horizontal="right" vertical="center" wrapText="1"/>
    </xf>
    <xf numFmtId="164" fontId="39" fillId="3" borderId="0" xfId="0" applyNumberFormat="1" applyFont="1" applyFill="1" applyAlignment="1">
      <alignment horizontal="center" vertical="center" wrapText="1"/>
    </xf>
    <xf numFmtId="164" fontId="40" fillId="0" borderId="0" xfId="0" applyNumberFormat="1" applyFont="1" applyAlignment="1">
      <alignment vertical="center" wrapText="1"/>
    </xf>
    <xf numFmtId="164" fontId="39" fillId="0" borderId="0" xfId="0" applyNumberFormat="1" applyFont="1" applyAlignment="1">
      <alignment horizontal="center" vertical="center" wrapText="1"/>
    </xf>
    <xf numFmtId="0" fontId="40" fillId="0" borderId="0" xfId="0" applyFont="1" applyAlignment="1">
      <alignment vertical="center"/>
    </xf>
    <xf numFmtId="3" fontId="1" fillId="2" borderId="55" xfId="0" applyNumberFormat="1" applyFont="1" applyFill="1" applyBorder="1" applyAlignment="1">
      <alignment horizontal="center" vertical="center" wrapText="1"/>
    </xf>
    <xf numFmtId="3" fontId="1" fillId="2" borderId="57" xfId="0" applyNumberFormat="1" applyFont="1" applyFill="1" applyBorder="1" applyAlignment="1">
      <alignment horizontal="center" vertical="center" wrapText="1"/>
    </xf>
    <xf numFmtId="3" fontId="1" fillId="2" borderId="60" xfId="0" applyNumberFormat="1" applyFont="1" applyFill="1" applyBorder="1" applyAlignment="1">
      <alignment horizontal="center" vertical="center" wrapText="1"/>
    </xf>
    <xf numFmtId="164" fontId="39" fillId="16" borderId="17" xfId="0" applyNumberFormat="1" applyFont="1" applyFill="1" applyBorder="1" applyAlignment="1">
      <alignment horizontal="center" vertical="center" wrapText="1"/>
    </xf>
    <xf numFmtId="164" fontId="39" fillId="16" borderId="18" xfId="0" applyNumberFormat="1" applyFont="1" applyFill="1" applyBorder="1" applyAlignment="1">
      <alignment horizontal="center" vertical="center" wrapText="1"/>
    </xf>
    <xf numFmtId="164" fontId="39" fillId="16" borderId="19" xfId="0" applyNumberFormat="1" applyFont="1" applyFill="1" applyBorder="1" applyAlignment="1">
      <alignment horizontal="center" vertical="center" wrapText="1"/>
    </xf>
    <xf numFmtId="164" fontId="39" fillId="15" borderId="17" xfId="0" applyNumberFormat="1" applyFont="1" applyFill="1" applyBorder="1" applyAlignment="1">
      <alignment horizontal="center" vertical="center" wrapText="1"/>
    </xf>
    <xf numFmtId="164" fontId="39" fillId="15" borderId="18" xfId="0" applyNumberFormat="1" applyFont="1" applyFill="1" applyBorder="1" applyAlignment="1">
      <alignment horizontal="center" vertical="center" wrapText="1"/>
    </xf>
    <xf numFmtId="164" fontId="39" fillId="15" borderId="19" xfId="0" applyNumberFormat="1" applyFont="1" applyFill="1" applyBorder="1" applyAlignment="1">
      <alignment horizontal="center" vertical="center" wrapText="1"/>
    </xf>
    <xf numFmtId="0" fontId="14" fillId="16" borderId="17" xfId="0" applyFont="1" applyFill="1" applyBorder="1" applyAlignment="1">
      <alignment horizontal="center" vertical="center" wrapText="1"/>
    </xf>
    <xf numFmtId="0" fontId="14" fillId="16" borderId="18" xfId="0" applyFont="1" applyFill="1" applyBorder="1" applyAlignment="1">
      <alignment horizontal="center" vertical="center" wrapText="1"/>
    </xf>
    <xf numFmtId="0" fontId="14" fillId="16" borderId="19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center" wrapText="1"/>
    </xf>
    <xf numFmtId="164" fontId="1" fillId="0" borderId="59" xfId="0" applyNumberFormat="1" applyFont="1" applyBorder="1" applyAlignment="1" applyProtection="1">
      <alignment horizontal="center" vertical="center" wrapText="1"/>
      <protection locked="0"/>
    </xf>
    <xf numFmtId="0" fontId="1" fillId="0" borderId="39" xfId="0" applyFont="1" applyBorder="1" applyAlignment="1" applyProtection="1">
      <alignment horizontal="left" vertical="center" wrapText="1"/>
      <protection locked="0"/>
    </xf>
    <xf numFmtId="0" fontId="1" fillId="0" borderId="40" xfId="0" applyFont="1" applyBorder="1" applyAlignment="1" applyProtection="1">
      <alignment horizontal="left" vertical="center" wrapText="1"/>
      <protection locked="0"/>
    </xf>
    <xf numFmtId="0" fontId="1" fillId="0" borderId="41" xfId="0" applyFont="1" applyBorder="1" applyAlignment="1" applyProtection="1">
      <alignment horizontal="left" vertical="center" wrapText="1"/>
      <protection locked="0"/>
    </xf>
    <xf numFmtId="0" fontId="1" fillId="0" borderId="42" xfId="0" applyFont="1" applyBorder="1" applyAlignment="1" applyProtection="1">
      <alignment horizontal="left" vertical="center" wrapText="1"/>
      <protection locked="0"/>
    </xf>
    <xf numFmtId="164" fontId="16" fillId="2" borderId="51" xfId="0" applyNumberFormat="1" applyFont="1" applyFill="1" applyBorder="1" applyAlignment="1">
      <alignment horizontal="center" vertical="center" wrapText="1"/>
    </xf>
    <xf numFmtId="164" fontId="35" fillId="0" borderId="30" xfId="0" applyNumberFormat="1" applyFont="1" applyBorder="1" applyAlignment="1">
      <alignment horizontal="left" wrapText="1"/>
    </xf>
    <xf numFmtId="164" fontId="35" fillId="0" borderId="0" xfId="0" applyNumberFormat="1" applyFont="1" applyAlignment="1">
      <alignment horizontal="left" wrapText="1"/>
    </xf>
    <xf numFmtId="164" fontId="35" fillId="0" borderId="30" xfId="0" applyNumberFormat="1" applyFont="1" applyBorder="1" applyAlignment="1">
      <alignment horizontal="left" vertical="center" wrapText="1"/>
    </xf>
    <xf numFmtId="164" fontId="35" fillId="0" borderId="0" xfId="0" applyNumberFormat="1" applyFont="1" applyAlignment="1">
      <alignment horizontal="left" vertical="center" wrapText="1"/>
    </xf>
    <xf numFmtId="0" fontId="14" fillId="15" borderId="17" xfId="0" applyFont="1" applyFill="1" applyBorder="1" applyAlignment="1">
      <alignment horizontal="center" vertical="center" wrapText="1"/>
    </xf>
    <xf numFmtId="0" fontId="14" fillId="15" borderId="18" xfId="0" applyFont="1" applyFill="1" applyBorder="1" applyAlignment="1">
      <alignment horizontal="center" vertical="center" wrapText="1"/>
    </xf>
    <xf numFmtId="0" fontId="14" fillId="15" borderId="19" xfId="0" applyFont="1" applyFill="1" applyBorder="1" applyAlignment="1">
      <alignment horizontal="center" vertical="center" wrapText="1"/>
    </xf>
    <xf numFmtId="166" fontId="39" fillId="15" borderId="17" xfId="0" applyNumberFormat="1" applyFont="1" applyFill="1" applyBorder="1" applyAlignment="1" applyProtection="1">
      <alignment horizontal="center" vertical="center" wrapText="1"/>
      <protection locked="0"/>
    </xf>
    <xf numFmtId="166" fontId="39" fillId="15" borderId="18" xfId="0" applyNumberFormat="1" applyFont="1" applyFill="1" applyBorder="1" applyAlignment="1" applyProtection="1">
      <alignment horizontal="center" vertical="center" wrapText="1"/>
      <protection locked="0"/>
    </xf>
    <xf numFmtId="166" fontId="39" fillId="15" borderId="19" xfId="0" applyNumberFormat="1" applyFont="1" applyFill="1" applyBorder="1" applyAlignment="1" applyProtection="1">
      <alignment horizontal="center" vertical="center" wrapText="1"/>
      <protection locked="0"/>
    </xf>
    <xf numFmtId="164" fontId="39" fillId="4" borderId="17" xfId="0" applyNumberFormat="1" applyFont="1" applyFill="1" applyBorder="1" applyAlignment="1" applyProtection="1">
      <alignment horizontal="center" vertical="center" wrapText="1"/>
      <protection locked="0"/>
    </xf>
    <xf numFmtId="164" fontId="39" fillId="4" borderId="18" xfId="0" applyNumberFormat="1" applyFont="1" applyFill="1" applyBorder="1" applyAlignment="1" applyProtection="1">
      <alignment horizontal="center" vertical="center" wrapText="1"/>
      <protection locked="0"/>
    </xf>
    <xf numFmtId="164" fontId="39" fillId="4" borderId="19" xfId="0" applyNumberFormat="1" applyFont="1" applyFill="1" applyBorder="1" applyAlignment="1" applyProtection="1">
      <alignment horizontal="center" vertical="center" wrapText="1"/>
      <protection locked="0"/>
    </xf>
    <xf numFmtId="10" fontId="39" fillId="16" borderId="17" xfId="0" applyNumberFormat="1" applyFont="1" applyFill="1" applyBorder="1" applyAlignment="1">
      <alignment horizontal="center" vertical="center" wrapText="1"/>
    </xf>
    <xf numFmtId="10" fontId="39" fillId="16" borderId="18" xfId="0" applyNumberFormat="1" applyFont="1" applyFill="1" applyBorder="1" applyAlignment="1">
      <alignment horizontal="center" vertical="center" wrapText="1"/>
    </xf>
    <xf numFmtId="10" fontId="39" fillId="16" borderId="19" xfId="0" applyNumberFormat="1" applyFont="1" applyFill="1" applyBorder="1" applyAlignment="1">
      <alignment horizontal="center" vertical="center" wrapText="1"/>
    </xf>
    <xf numFmtId="0" fontId="14" fillId="17" borderId="17" xfId="0" applyFont="1" applyFill="1" applyBorder="1" applyAlignment="1">
      <alignment horizontal="center" vertical="center" wrapText="1"/>
    </xf>
    <xf numFmtId="0" fontId="14" fillId="17" borderId="18" xfId="0" applyFont="1" applyFill="1" applyBorder="1" applyAlignment="1">
      <alignment horizontal="center" vertical="center" wrapText="1"/>
    </xf>
    <xf numFmtId="0" fontId="14" fillId="17" borderId="19" xfId="0" applyFont="1" applyFill="1" applyBorder="1" applyAlignment="1">
      <alignment horizontal="center" vertical="center" wrapText="1"/>
    </xf>
    <xf numFmtId="0" fontId="1" fillId="0" borderId="38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3" fontId="1" fillId="0" borderId="3" xfId="0" applyNumberFormat="1" applyFont="1" applyBorder="1" applyAlignment="1" applyProtection="1">
      <alignment horizontal="center" vertical="center" wrapText="1"/>
      <protection locked="0"/>
    </xf>
    <xf numFmtId="3" fontId="1" fillId="0" borderId="51" xfId="0" applyNumberFormat="1" applyFont="1" applyBorder="1" applyAlignment="1" applyProtection="1">
      <alignment horizontal="center" vertical="center" wrapText="1"/>
      <protection locked="0"/>
    </xf>
    <xf numFmtId="9" fontId="14" fillId="3" borderId="17" xfId="0" applyNumberFormat="1" applyFont="1" applyFill="1" applyBorder="1" applyAlignment="1">
      <alignment horizontal="center" vertical="center" wrapText="1"/>
    </xf>
    <xf numFmtId="9" fontId="14" fillId="3" borderId="19" xfId="0" applyNumberFormat="1" applyFont="1" applyFill="1" applyBorder="1" applyAlignment="1">
      <alignment horizontal="center" vertical="center" wrapText="1"/>
    </xf>
    <xf numFmtId="164" fontId="2" fillId="13" borderId="46" xfId="0" applyNumberFormat="1" applyFont="1" applyFill="1" applyBorder="1" applyAlignment="1">
      <alignment horizontal="center" vertical="center" wrapText="1"/>
    </xf>
    <xf numFmtId="164" fontId="2" fillId="13" borderId="45" xfId="0" applyNumberFormat="1" applyFont="1" applyFill="1" applyBorder="1" applyAlignment="1">
      <alignment horizontal="center" vertical="center" wrapText="1"/>
    </xf>
    <xf numFmtId="164" fontId="39" fillId="17" borderId="17" xfId="0" applyNumberFormat="1" applyFont="1" applyFill="1" applyBorder="1" applyAlignment="1">
      <alignment horizontal="center" vertical="center" wrapText="1"/>
    </xf>
    <xf numFmtId="164" fontId="39" fillId="17" borderId="18" xfId="0" applyNumberFormat="1" applyFont="1" applyFill="1" applyBorder="1" applyAlignment="1">
      <alignment horizontal="center" vertical="center" wrapText="1"/>
    </xf>
    <xf numFmtId="164" fontId="39" fillId="17" borderId="19" xfId="0" applyNumberFormat="1" applyFont="1" applyFill="1" applyBorder="1" applyAlignment="1">
      <alignment horizontal="center" vertical="center" wrapText="1"/>
    </xf>
    <xf numFmtId="164" fontId="39" fillId="15" borderId="17" xfId="0" applyNumberFormat="1" applyFont="1" applyFill="1" applyBorder="1" applyAlignment="1" applyProtection="1">
      <alignment horizontal="center" vertical="center" wrapText="1"/>
      <protection locked="0"/>
    </xf>
    <xf numFmtId="164" fontId="39" fillId="15" borderId="18" xfId="0" applyNumberFormat="1" applyFont="1" applyFill="1" applyBorder="1" applyAlignment="1" applyProtection="1">
      <alignment horizontal="center" vertical="center" wrapText="1"/>
      <protection locked="0"/>
    </xf>
    <xf numFmtId="164" fontId="39" fillId="15" borderId="19" xfId="0" applyNumberFormat="1" applyFont="1" applyFill="1" applyBorder="1" applyAlignment="1" applyProtection="1">
      <alignment horizontal="center" vertical="center" wrapText="1"/>
      <protection locked="0"/>
    </xf>
    <xf numFmtId="3" fontId="1" fillId="11" borderId="58" xfId="0" applyNumberFormat="1" applyFont="1" applyFill="1" applyBorder="1" applyAlignment="1" applyProtection="1">
      <alignment horizontal="center" vertical="center" wrapText="1"/>
      <protection locked="0"/>
    </xf>
    <xf numFmtId="3" fontId="1" fillId="11" borderId="59" xfId="0" applyNumberFormat="1" applyFont="1" applyFill="1" applyBorder="1" applyAlignment="1" applyProtection="1">
      <alignment horizontal="center" vertical="center" wrapText="1"/>
      <protection locked="0"/>
    </xf>
    <xf numFmtId="164" fontId="2" fillId="12" borderId="43" xfId="0" applyNumberFormat="1" applyFont="1" applyFill="1" applyBorder="1" applyAlignment="1">
      <alignment horizontal="center" vertical="center" wrapText="1"/>
    </xf>
    <xf numFmtId="164" fontId="2" fillId="12" borderId="44" xfId="0" applyNumberFormat="1" applyFont="1" applyFill="1" applyBorder="1" applyAlignment="1">
      <alignment horizontal="center" vertical="center" wrapText="1"/>
    </xf>
    <xf numFmtId="164" fontId="2" fillId="12" borderId="45" xfId="0" applyNumberFormat="1" applyFont="1" applyFill="1" applyBorder="1" applyAlignment="1">
      <alignment horizontal="center" vertical="center" wrapText="1"/>
    </xf>
    <xf numFmtId="164" fontId="17" fillId="14" borderId="43" xfId="0" applyNumberFormat="1" applyFont="1" applyFill="1" applyBorder="1" applyAlignment="1">
      <alignment horizontal="center" vertical="center" wrapText="1"/>
    </xf>
    <xf numFmtId="164" fontId="17" fillId="14" borderId="49" xfId="0" applyNumberFormat="1" applyFont="1" applyFill="1" applyBorder="1" applyAlignment="1">
      <alignment horizontal="center" vertical="center" wrapText="1"/>
    </xf>
    <xf numFmtId="3" fontId="1" fillId="2" borderId="51" xfId="0" applyNumberFormat="1" applyFont="1" applyFill="1" applyBorder="1" applyAlignment="1">
      <alignment horizontal="center" vertical="center" wrapText="1"/>
    </xf>
    <xf numFmtId="3" fontId="1" fillId="2" borderId="57" xfId="0" applyNumberFormat="1" applyFont="1" applyFill="1" applyBorder="1" applyAlignment="1">
      <alignment horizontal="center" vertical="center" wrapText="1"/>
    </xf>
    <xf numFmtId="3" fontId="1" fillId="11" borderId="56" xfId="0" applyNumberFormat="1" applyFont="1" applyFill="1" applyBorder="1" applyAlignment="1" applyProtection="1">
      <alignment horizontal="center" vertical="center" wrapText="1"/>
      <protection locked="0"/>
    </xf>
    <xf numFmtId="3" fontId="1" fillId="11" borderId="51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51" xfId="0" applyNumberFormat="1" applyFont="1" applyBorder="1" applyAlignment="1" applyProtection="1">
      <alignment horizontal="center" vertical="center" wrapText="1"/>
      <protection locked="0"/>
    </xf>
    <xf numFmtId="3" fontId="1" fillId="2" borderId="59" xfId="0" applyNumberFormat="1" applyFont="1" applyFill="1" applyBorder="1" applyAlignment="1">
      <alignment horizontal="center" vertical="center" wrapText="1"/>
    </xf>
    <xf numFmtId="3" fontId="1" fillId="2" borderId="60" xfId="0" applyNumberFormat="1" applyFont="1" applyFill="1" applyBorder="1" applyAlignment="1">
      <alignment horizontal="center" vertical="center" wrapText="1"/>
    </xf>
    <xf numFmtId="164" fontId="17" fillId="14" borderId="46" xfId="0" applyNumberFormat="1" applyFont="1" applyFill="1" applyBorder="1" applyAlignment="1">
      <alignment horizontal="center" vertical="center" wrapText="1"/>
    </xf>
    <xf numFmtId="164" fontId="16" fillId="2" borderId="59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 applyProtection="1">
      <alignment horizontal="left"/>
      <protection locked="0"/>
    </xf>
    <xf numFmtId="164" fontId="14" fillId="2" borderId="17" xfId="0" applyNumberFormat="1" applyFont="1" applyFill="1" applyBorder="1" applyAlignment="1">
      <alignment horizontal="left" vertical="center" wrapText="1"/>
    </xf>
    <xf numFmtId="164" fontId="14" fillId="2" borderId="18" xfId="0" applyNumberFormat="1" applyFont="1" applyFill="1" applyBorder="1" applyAlignment="1">
      <alignment horizontal="left" vertical="center" wrapText="1"/>
    </xf>
    <xf numFmtId="164" fontId="14" fillId="2" borderId="19" xfId="0" applyNumberFormat="1" applyFont="1" applyFill="1" applyBorder="1" applyAlignment="1">
      <alignment horizontal="left" vertical="center" wrapText="1"/>
    </xf>
    <xf numFmtId="3" fontId="1" fillId="0" borderId="41" xfId="0" applyNumberFormat="1" applyFont="1" applyBorder="1" applyAlignment="1" applyProtection="1">
      <alignment horizontal="center" vertical="center" wrapText="1"/>
      <protection locked="0"/>
    </xf>
    <xf numFmtId="3" fontId="1" fillId="0" borderId="59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 wrapText="1" indent="1"/>
    </xf>
    <xf numFmtId="164" fontId="1" fillId="3" borderId="0" xfId="0" applyNumberFormat="1" applyFont="1" applyFill="1" applyAlignment="1" applyProtection="1">
      <alignment horizontal="right" vertical="center" wrapText="1"/>
      <protection locked="0"/>
    </xf>
    <xf numFmtId="164" fontId="5" fillId="4" borderId="17" xfId="0" applyNumberFormat="1" applyFont="1" applyFill="1" applyBorder="1" applyAlignment="1" applyProtection="1">
      <alignment horizontal="center" wrapText="1"/>
      <protection locked="0"/>
    </xf>
    <xf numFmtId="164" fontId="5" fillId="4" borderId="18" xfId="0" applyNumberFormat="1" applyFont="1" applyFill="1" applyBorder="1" applyAlignment="1" applyProtection="1">
      <alignment horizontal="center" wrapText="1"/>
      <protection locked="0"/>
    </xf>
    <xf numFmtId="164" fontId="5" fillId="4" borderId="19" xfId="0" applyNumberFormat="1" applyFont="1" applyFill="1" applyBorder="1" applyAlignment="1" applyProtection="1">
      <alignment horizontal="center" wrapText="1"/>
      <protection locked="0"/>
    </xf>
    <xf numFmtId="14" fontId="5" fillId="4" borderId="17" xfId="0" applyNumberFormat="1" applyFont="1" applyFill="1" applyBorder="1" applyAlignment="1" applyProtection="1">
      <alignment horizontal="center" wrapText="1"/>
      <protection locked="0"/>
    </xf>
    <xf numFmtId="14" fontId="5" fillId="4" borderId="18" xfId="0" applyNumberFormat="1" applyFont="1" applyFill="1" applyBorder="1" applyAlignment="1" applyProtection="1">
      <alignment horizontal="center" wrapText="1"/>
      <protection locked="0"/>
    </xf>
    <xf numFmtId="14" fontId="5" fillId="4" borderId="19" xfId="0" applyNumberFormat="1" applyFont="1" applyFill="1" applyBorder="1" applyAlignment="1" applyProtection="1">
      <alignment horizontal="center" wrapText="1"/>
      <protection locked="0"/>
    </xf>
    <xf numFmtId="4" fontId="2" fillId="17" borderId="1" xfId="0" applyNumberFormat="1" applyFont="1" applyFill="1" applyBorder="1" applyAlignment="1">
      <alignment horizontal="center" vertical="center" wrapText="1"/>
    </xf>
    <xf numFmtId="4" fontId="2" fillId="17" borderId="2" xfId="0" applyNumberFormat="1" applyFont="1" applyFill="1" applyBorder="1" applyAlignment="1">
      <alignment horizontal="center" vertical="center" wrapText="1"/>
    </xf>
    <xf numFmtId="4" fontId="2" fillId="17" borderId="3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  <protection locked="0"/>
    </xf>
    <xf numFmtId="164" fontId="2" fillId="0" borderId="2" xfId="0" applyNumberFormat="1" applyFont="1" applyBorder="1" applyAlignment="1" applyProtection="1">
      <alignment horizontal="right" vertical="center" wrapText="1"/>
      <protection locked="0"/>
    </xf>
    <xf numFmtId="164" fontId="2" fillId="0" borderId="3" xfId="0" applyNumberFormat="1" applyFont="1" applyBorder="1" applyAlignment="1" applyProtection="1">
      <alignment horizontal="right" vertical="center" wrapText="1"/>
      <protection locked="0"/>
    </xf>
    <xf numFmtId="164" fontId="8" fillId="0" borderId="10" xfId="0" applyNumberFormat="1" applyFont="1" applyBorder="1" applyAlignment="1">
      <alignment horizontal="left" vertical="center"/>
    </xf>
    <xf numFmtId="164" fontId="8" fillId="0" borderId="0" xfId="0" applyNumberFormat="1" applyFont="1" applyAlignment="1">
      <alignment horizontal="left" vertical="center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4" fillId="11" borderId="17" xfId="0" applyFont="1" applyFill="1" applyBorder="1" applyAlignment="1">
      <alignment horizontal="left" vertical="center" wrapText="1"/>
    </xf>
    <xf numFmtId="0" fontId="14" fillId="11" borderId="18" xfId="0" applyFont="1" applyFill="1" applyBorder="1" applyAlignment="1">
      <alignment horizontal="left" vertical="center" wrapText="1"/>
    </xf>
    <xf numFmtId="0" fontId="14" fillId="11" borderId="19" xfId="0" applyFont="1" applyFill="1" applyBorder="1" applyAlignment="1">
      <alignment horizontal="left" vertical="center" wrapText="1"/>
    </xf>
    <xf numFmtId="0" fontId="5" fillId="15" borderId="17" xfId="0" applyFont="1" applyFill="1" applyBorder="1" applyAlignment="1" applyProtection="1">
      <alignment horizontal="center" vertical="center" wrapText="1"/>
      <protection locked="0"/>
    </xf>
    <xf numFmtId="0" fontId="5" fillId="15" borderId="18" xfId="0" applyFont="1" applyFill="1" applyBorder="1" applyAlignment="1" applyProtection="1">
      <alignment horizontal="center" vertical="center" wrapText="1"/>
      <protection locked="0"/>
    </xf>
    <xf numFmtId="0" fontId="5" fillId="15" borderId="19" xfId="0" applyFont="1" applyFill="1" applyBorder="1" applyAlignment="1" applyProtection="1">
      <alignment horizontal="center" vertical="center" wrapText="1"/>
      <protection locked="0"/>
    </xf>
    <xf numFmtId="0" fontId="2" fillId="11" borderId="0" xfId="0" applyFont="1" applyFill="1" applyAlignment="1">
      <alignment horizontal="left" vertical="top" wrapText="1" indent="1"/>
    </xf>
    <xf numFmtId="0" fontId="1" fillId="11" borderId="0" xfId="0" applyFont="1" applyFill="1" applyAlignment="1">
      <alignment horizontal="left" vertical="top" wrapText="1" indent="1"/>
    </xf>
    <xf numFmtId="164" fontId="1" fillId="0" borderId="54" xfId="0" applyNumberFormat="1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37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4" fillId="2" borderId="5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18" borderId="5" xfId="0" applyFont="1" applyFill="1" applyBorder="1" applyAlignment="1">
      <alignment horizontal="center" vertical="center" wrapText="1"/>
    </xf>
    <xf numFmtId="0" fontId="14" fillId="18" borderId="62" xfId="0" applyFont="1" applyFill="1" applyBorder="1" applyAlignment="1">
      <alignment horizontal="center" vertical="center" wrapText="1"/>
    </xf>
    <xf numFmtId="3" fontId="1" fillId="2" borderId="54" xfId="0" applyNumberFormat="1" applyFont="1" applyFill="1" applyBorder="1" applyAlignment="1">
      <alignment horizontal="center" vertical="center" wrapText="1"/>
    </xf>
    <xf numFmtId="3" fontId="1" fillId="2" borderId="55" xfId="0" applyNumberFormat="1" applyFont="1" applyFill="1" applyBorder="1" applyAlignment="1">
      <alignment horizontal="center" vertical="center" wrapText="1"/>
    </xf>
    <xf numFmtId="164" fontId="16" fillId="2" borderId="54" xfId="0" applyNumberFormat="1" applyFont="1" applyFill="1" applyBorder="1" applyAlignment="1">
      <alignment horizontal="center" vertical="center" wrapText="1"/>
    </xf>
    <xf numFmtId="3" fontId="1" fillId="3" borderId="50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54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top" wrapText="1" indent="1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49" fontId="1" fillId="0" borderId="2" xfId="0" applyNumberFormat="1" applyFont="1" applyBorder="1" applyAlignment="1" applyProtection="1">
      <alignment horizontal="left" vertical="center" wrapText="1"/>
      <protection locked="0"/>
    </xf>
    <xf numFmtId="49" fontId="1" fillId="0" borderId="3" xfId="0" applyNumberFormat="1" applyFont="1" applyBorder="1" applyAlignment="1" applyProtection="1">
      <alignment horizontal="left" vertical="center" wrapText="1"/>
      <protection locked="0"/>
    </xf>
    <xf numFmtId="0" fontId="7" fillId="2" borderId="12" xfId="0" applyFont="1" applyFill="1" applyBorder="1" applyAlignment="1">
      <alignment horizontal="left" vertical="top" wrapText="1"/>
    </xf>
    <xf numFmtId="0" fontId="7" fillId="2" borderId="13" xfId="0" applyFont="1" applyFill="1" applyBorder="1" applyAlignment="1">
      <alignment horizontal="left" vertical="top" wrapText="1"/>
    </xf>
    <xf numFmtId="0" fontId="7" fillId="2" borderId="21" xfId="0" applyFont="1" applyFill="1" applyBorder="1" applyAlignment="1">
      <alignment horizontal="left" vertical="top" wrapText="1"/>
    </xf>
    <xf numFmtId="0" fontId="1" fillId="3" borderId="14" xfId="0" applyFont="1" applyFill="1" applyBorder="1" applyAlignment="1" applyProtection="1">
      <alignment horizontal="left" vertical="top" wrapText="1"/>
      <protection locked="0"/>
    </xf>
    <xf numFmtId="0" fontId="1" fillId="3" borderId="15" xfId="0" applyFont="1" applyFill="1" applyBorder="1" applyAlignment="1" applyProtection="1">
      <alignment horizontal="left" vertical="top" wrapText="1"/>
      <protection locked="0"/>
    </xf>
    <xf numFmtId="0" fontId="1" fillId="3" borderId="2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 vertical="top" wrapText="1"/>
    </xf>
    <xf numFmtId="0" fontId="14" fillId="2" borderId="31" xfId="0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14" fillId="2" borderId="44" xfId="0" applyFont="1" applyFill="1" applyBorder="1" applyAlignment="1">
      <alignment horizontal="center" vertical="center" wrapText="1"/>
    </xf>
    <xf numFmtId="0" fontId="14" fillId="2" borderId="45" xfId="0" applyFont="1" applyFill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center" vertical="center" wrapText="1"/>
    </xf>
    <xf numFmtId="0" fontId="14" fillId="11" borderId="47" xfId="0" applyFont="1" applyFill="1" applyBorder="1" applyAlignment="1">
      <alignment horizontal="center" vertical="center" wrapText="1"/>
    </xf>
    <xf numFmtId="0" fontId="14" fillId="11" borderId="35" xfId="0" applyFont="1" applyFill="1" applyBorder="1" applyAlignment="1">
      <alignment horizontal="center" vertical="center" wrapText="1"/>
    </xf>
    <xf numFmtId="0" fontId="14" fillId="11" borderId="36" xfId="0" applyFont="1" applyFill="1" applyBorder="1" applyAlignment="1">
      <alignment horizontal="center" vertical="center" wrapText="1"/>
    </xf>
    <xf numFmtId="0" fontId="14" fillId="12" borderId="61" xfId="0" applyFont="1" applyFill="1" applyBorder="1" applyAlignment="1">
      <alignment horizontal="center" vertical="center" wrapText="1"/>
    </xf>
    <xf numFmtId="0" fontId="14" fillId="12" borderId="6" xfId="0" applyFont="1" applyFill="1" applyBorder="1" applyAlignment="1">
      <alignment horizontal="center" vertical="center" wrapText="1"/>
    </xf>
    <xf numFmtId="0" fontId="14" fillId="12" borderId="7" xfId="0" applyFont="1" applyFill="1" applyBorder="1" applyAlignment="1">
      <alignment horizontal="center" vertical="center" wrapText="1"/>
    </xf>
    <xf numFmtId="0" fontId="14" fillId="14" borderId="31" xfId="0" applyFont="1" applyFill="1" applyBorder="1" applyAlignment="1">
      <alignment horizontal="center" vertical="center" wrapText="1"/>
    </xf>
    <xf numFmtId="0" fontId="14" fillId="14" borderId="33" xfId="0" applyFont="1" applyFill="1" applyBorder="1" applyAlignment="1">
      <alignment horizontal="center" vertical="center" wrapText="1"/>
    </xf>
    <xf numFmtId="0" fontId="14" fillId="14" borderId="30" xfId="0" applyFont="1" applyFill="1" applyBorder="1" applyAlignment="1">
      <alignment horizontal="center" vertical="center" wrapText="1"/>
    </xf>
    <xf numFmtId="0" fontId="14" fillId="14" borderId="1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4" fillId="2" borderId="48" xfId="0" applyFont="1" applyFill="1" applyBorder="1" applyAlignment="1">
      <alignment horizontal="center" vertical="center" wrapText="1"/>
    </xf>
    <xf numFmtId="0" fontId="14" fillId="2" borderId="5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1" fillId="3" borderId="2" xfId="0" applyFont="1" applyFill="1" applyBorder="1" applyAlignment="1" applyProtection="1">
      <alignment horizontal="left" vertical="top" wrapText="1"/>
      <protection locked="0"/>
    </xf>
    <xf numFmtId="0" fontId="1" fillId="3" borderId="3" xfId="0" applyFont="1" applyFill="1" applyBorder="1" applyAlignment="1" applyProtection="1">
      <alignment horizontal="left" vertical="top" wrapText="1"/>
      <protection locked="0"/>
    </xf>
    <xf numFmtId="0" fontId="7" fillId="2" borderId="1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49" fontId="7" fillId="0" borderId="0" xfId="0" applyNumberFormat="1" applyFont="1" applyAlignment="1" applyProtection="1">
      <alignment horizontal="left" vertical="center" wrapText="1"/>
      <protection locked="0"/>
    </xf>
    <xf numFmtId="10" fontId="39" fillId="4" borderId="17" xfId="0" applyNumberFormat="1" applyFont="1" applyFill="1" applyBorder="1" applyAlignment="1">
      <alignment horizontal="center" vertical="center" wrapText="1"/>
    </xf>
    <xf numFmtId="10" fontId="39" fillId="4" borderId="18" xfId="0" applyNumberFormat="1" applyFont="1" applyFill="1" applyBorder="1" applyAlignment="1">
      <alignment horizontal="center" vertical="center" wrapText="1"/>
    </xf>
    <xf numFmtId="10" fontId="39" fillId="4" borderId="19" xfId="0" applyNumberFormat="1" applyFont="1" applyFill="1" applyBorder="1" applyAlignment="1">
      <alignment horizontal="center" vertical="center" wrapText="1"/>
    </xf>
    <xf numFmtId="14" fontId="1" fillId="0" borderId="16" xfId="0" applyNumberFormat="1" applyFont="1" applyBorder="1" applyAlignment="1" applyProtection="1">
      <alignment horizontal="left"/>
      <protection locked="0"/>
    </xf>
    <xf numFmtId="164" fontId="10" fillId="0" borderId="0" xfId="0" applyNumberFormat="1" applyFont="1" applyAlignment="1">
      <alignment horizontal="left" vertical="center"/>
    </xf>
    <xf numFmtId="3" fontId="1" fillId="11" borderId="53" xfId="0" applyNumberFormat="1" applyFont="1" applyFill="1" applyBorder="1" applyAlignment="1" applyProtection="1">
      <alignment horizontal="center" vertical="center" wrapText="1"/>
      <protection locked="0"/>
    </xf>
    <xf numFmtId="3" fontId="1" fillId="11" borderId="5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0" xfId="0" applyNumberFormat="1" applyFont="1" applyAlignment="1">
      <alignment horizontal="left" vertical="center"/>
    </xf>
    <xf numFmtId="0" fontId="31" fillId="5" borderId="17" xfId="0" applyFont="1" applyFill="1" applyBorder="1" applyAlignment="1">
      <alignment horizontal="center" vertical="center" wrapText="1"/>
    </xf>
    <xf numFmtId="0" fontId="31" fillId="5" borderId="19" xfId="0" applyFont="1" applyFill="1" applyBorder="1" applyAlignment="1">
      <alignment horizontal="center" vertical="center"/>
    </xf>
    <xf numFmtId="0" fontId="26" fillId="7" borderId="17" xfId="0" applyFont="1" applyFill="1" applyBorder="1" applyAlignment="1">
      <alignment horizontal="left" vertical="center" wrapText="1" indent="3"/>
    </xf>
    <xf numFmtId="0" fontId="26" fillId="7" borderId="19" xfId="0" applyFont="1" applyFill="1" applyBorder="1" applyAlignment="1">
      <alignment horizontal="left" vertical="center" wrapText="1" indent="3"/>
    </xf>
    <xf numFmtId="0" fontId="17" fillId="0" borderId="0" xfId="0" applyFont="1" applyAlignment="1">
      <alignment horizontal="center" vertical="top" wrapText="1"/>
    </xf>
    <xf numFmtId="0" fontId="19" fillId="0" borderId="25" xfId="0" applyFont="1" applyBorder="1" applyAlignment="1" applyProtection="1">
      <alignment horizontal="center" vertical="center"/>
      <protection locked="0"/>
    </xf>
    <xf numFmtId="0" fontId="19" fillId="0" borderId="29" xfId="0" applyFont="1" applyBorder="1" applyAlignment="1" applyProtection="1">
      <alignment horizontal="center" vertical="center"/>
      <protection locked="0"/>
    </xf>
    <xf numFmtId="0" fontId="24" fillId="2" borderId="25" xfId="0" applyFont="1" applyFill="1" applyBorder="1" applyAlignment="1">
      <alignment horizontal="left" vertical="center" indent="2"/>
    </xf>
    <xf numFmtId="0" fontId="24" fillId="2" borderId="26" xfId="0" applyFont="1" applyFill="1" applyBorder="1" applyAlignment="1">
      <alignment horizontal="left" vertical="center" indent="2"/>
    </xf>
    <xf numFmtId="0" fontId="24" fillId="2" borderId="26" xfId="0" applyFont="1" applyFill="1" applyBorder="1" applyAlignment="1">
      <alignment horizontal="left" vertical="center" wrapText="1" indent="2"/>
    </xf>
    <xf numFmtId="0" fontId="25" fillId="2" borderId="26" xfId="0" applyFont="1" applyFill="1" applyBorder="1" applyAlignment="1">
      <alignment horizontal="left" vertical="center" wrapText="1" indent="2"/>
    </xf>
    <xf numFmtId="0" fontId="24" fillId="2" borderId="28" xfId="0" applyFont="1" applyFill="1" applyBorder="1" applyAlignment="1">
      <alignment horizontal="left" vertical="center" wrapText="1" indent="2"/>
    </xf>
    <xf numFmtId="0" fontId="24" fillId="2" borderId="25" xfId="0" applyFont="1" applyFill="1" applyBorder="1" applyAlignment="1">
      <alignment horizontal="left" vertical="center" wrapText="1" indent="2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2">
    <cellStyle name="Normální" xfId="0" builtinId="0"/>
    <cellStyle name="Procenta" xfId="1" builtinId="5"/>
  </cellStyles>
  <dxfs count="3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auto="1"/>
      </font>
    </dxf>
    <dxf>
      <font>
        <color rgb="FF9C0006"/>
      </font>
      <fill>
        <patternFill>
          <bgColor rgb="FFFF66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0000FF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9" defaultPivotStyle="PivotStyleLight16"/>
  <colors>
    <mruColors>
      <color rgb="FFFF6600"/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32</xdr:row>
          <xdr:rowOff>121920</xdr:rowOff>
        </xdr:from>
        <xdr:to>
          <xdr:col>3</xdr:col>
          <xdr:colOff>59055</xdr:colOff>
          <xdr:row>34</xdr:row>
          <xdr:rowOff>19050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34</xdr:row>
          <xdr:rowOff>30480</xdr:rowOff>
        </xdr:from>
        <xdr:to>
          <xdr:col>3</xdr:col>
          <xdr:colOff>59055</xdr:colOff>
          <xdr:row>36</xdr:row>
          <xdr:rowOff>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36</xdr:row>
          <xdr:rowOff>30480</xdr:rowOff>
        </xdr:from>
        <xdr:to>
          <xdr:col>3</xdr:col>
          <xdr:colOff>76200</xdr:colOff>
          <xdr:row>38</xdr:row>
          <xdr:rowOff>19050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38</xdr:row>
          <xdr:rowOff>30480</xdr:rowOff>
        </xdr:from>
        <xdr:to>
          <xdr:col>3</xdr:col>
          <xdr:colOff>76200</xdr:colOff>
          <xdr:row>40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M125"/>
  <sheetViews>
    <sheetView showGridLines="0" topLeftCell="A55" zoomScaleNormal="100" zoomScaleSheetLayoutView="85" workbookViewId="0">
      <selection activeCell="K57" sqref="K57:Q57"/>
    </sheetView>
  </sheetViews>
  <sheetFormatPr defaultColWidth="3.88671875" defaultRowHeight="15" customHeight="1" x14ac:dyDescent="0.2"/>
  <cols>
    <col min="1" max="2" width="3.88671875" style="2"/>
    <col min="3" max="3" width="2.88671875" style="2" customWidth="1"/>
    <col min="4" max="4" width="3.88671875" style="2"/>
    <col min="5" max="5" width="4.88671875" style="2" customWidth="1"/>
    <col min="6" max="8" width="3.88671875" style="2"/>
    <col min="9" max="9" width="4.44140625" style="2" customWidth="1"/>
    <col min="10" max="10" width="3.109375" style="2" customWidth="1"/>
    <col min="11" max="11" width="4.44140625" style="2" customWidth="1"/>
    <col min="12" max="15" width="3.88671875" style="2"/>
    <col min="16" max="16" width="10.88671875" style="2" customWidth="1"/>
    <col min="17" max="17" width="3.44140625" style="2" customWidth="1"/>
    <col min="18" max="18" width="11.33203125" style="2" customWidth="1"/>
    <col min="19" max="19" width="5.109375" style="2" customWidth="1"/>
    <col min="20" max="20" width="8.109375" style="2" customWidth="1"/>
    <col min="21" max="21" width="5.5546875" style="2" customWidth="1"/>
    <col min="22" max="22" width="14.33203125" style="2" customWidth="1"/>
    <col min="23" max="23" width="3.44140625" style="2" customWidth="1"/>
    <col min="24" max="24" width="3.109375" style="2" customWidth="1"/>
    <col min="25" max="25" width="8" style="2" customWidth="1"/>
    <col min="26" max="26" width="1.33203125" style="2" customWidth="1"/>
    <col min="27" max="27" width="6.33203125" style="2" customWidth="1"/>
    <col min="28" max="28" width="8.5546875" style="2" customWidth="1"/>
    <col min="29" max="29" width="3.88671875" style="2" customWidth="1"/>
    <col min="30" max="30" width="12" style="2" customWidth="1"/>
    <col min="31" max="31" width="26.33203125" style="2" customWidth="1"/>
    <col min="32" max="32" width="3.88671875" style="2" customWidth="1"/>
    <col min="33" max="33" width="3.88671875" style="2"/>
    <col min="34" max="34" width="13.88671875" style="2" customWidth="1"/>
    <col min="35" max="38" width="3.88671875" style="2"/>
    <col min="39" max="39" width="9.88671875" style="2" customWidth="1"/>
    <col min="40" max="16384" width="3.88671875" style="2"/>
  </cols>
  <sheetData>
    <row r="1" spans="1:30" ht="15" customHeight="1" x14ac:dyDescent="0.3">
      <c r="A1" s="82" t="s">
        <v>122</v>
      </c>
    </row>
    <row r="2" spans="1:30" ht="15" customHeight="1" x14ac:dyDescent="0.2">
      <c r="A2" s="88" t="s">
        <v>140</v>
      </c>
    </row>
    <row r="3" spans="1:30" ht="11.4" x14ac:dyDescent="0.2"/>
    <row r="4" spans="1:30" ht="15" customHeight="1" x14ac:dyDescent="0.25">
      <c r="A4" s="8" t="s">
        <v>0</v>
      </c>
    </row>
    <row r="5" spans="1:30" ht="15" customHeight="1" x14ac:dyDescent="0.2">
      <c r="A5" s="148"/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7"/>
    </row>
    <row r="6" spans="1:30" ht="18" customHeight="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1:30" ht="15" customHeight="1" x14ac:dyDescent="0.25">
      <c r="A7" s="8" t="s">
        <v>9</v>
      </c>
      <c r="B7" s="229"/>
      <c r="C7" s="230"/>
      <c r="D7" s="230"/>
      <c r="E7" s="230"/>
      <c r="F7" s="230"/>
      <c r="G7" s="231"/>
      <c r="M7" s="8" t="s">
        <v>124</v>
      </c>
      <c r="Q7" s="302"/>
      <c r="R7" s="303"/>
      <c r="S7" s="2" t="s">
        <v>123</v>
      </c>
    </row>
    <row r="8" spans="1:30" ht="6.75" customHeight="1" x14ac:dyDescent="0.25">
      <c r="A8" s="8"/>
      <c r="B8" s="89"/>
      <c r="C8" s="89"/>
      <c r="D8" s="89"/>
      <c r="E8" s="89"/>
      <c r="F8" s="89"/>
      <c r="G8" s="89"/>
      <c r="M8" s="8"/>
      <c r="Q8" s="11"/>
      <c r="R8" s="11"/>
    </row>
    <row r="9" spans="1:30" ht="15" customHeight="1" x14ac:dyDescent="0.25">
      <c r="A9" s="8"/>
      <c r="B9" s="268" t="s">
        <v>125</v>
      </c>
      <c r="C9" s="268"/>
      <c r="D9" s="268"/>
      <c r="E9" s="268"/>
      <c r="F9" s="268"/>
      <c r="G9" s="268"/>
      <c r="H9" s="268"/>
      <c r="I9" s="268"/>
      <c r="J9" s="268"/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268"/>
      <c r="Z9" s="268"/>
      <c r="AA9" s="268"/>
      <c r="AB9" s="268"/>
      <c r="AC9" s="268"/>
      <c r="AD9" s="268"/>
    </row>
    <row r="10" spans="1:30" ht="5.25" customHeight="1" x14ac:dyDescent="0.2">
      <c r="B10" s="11"/>
      <c r="C10" s="11"/>
      <c r="D10" s="11"/>
      <c r="E10" s="11"/>
      <c r="F10" s="11"/>
      <c r="G10" s="11"/>
    </row>
    <row r="11" spans="1:30" ht="15" customHeight="1" x14ac:dyDescent="0.2">
      <c r="A11" s="238" t="s">
        <v>1</v>
      </c>
      <c r="B11" s="238"/>
      <c r="C11" s="238"/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238"/>
      <c r="X11" s="238"/>
      <c r="Y11" s="238"/>
      <c r="Z11" s="238"/>
      <c r="AA11" s="238"/>
      <c r="AB11" s="238"/>
      <c r="AC11" s="238"/>
      <c r="AD11" s="238"/>
    </row>
    <row r="12" spans="1:30" ht="15" customHeight="1" x14ac:dyDescent="0.25">
      <c r="A12" s="77" t="s">
        <v>10</v>
      </c>
    </row>
    <row r="13" spans="1:30" ht="3.75" customHeight="1" x14ac:dyDescent="0.2"/>
    <row r="14" spans="1:30" s="13" customFormat="1" ht="3.9" customHeight="1" x14ac:dyDescent="0.2">
      <c r="A14" s="1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</row>
    <row r="15" spans="1:30" s="13" customFormat="1" ht="12" customHeight="1" x14ac:dyDescent="0.2">
      <c r="A15" s="15" t="s">
        <v>8</v>
      </c>
      <c r="B15" s="232" t="s">
        <v>23</v>
      </c>
      <c r="C15" s="233"/>
      <c r="D15" s="233"/>
      <c r="E15" s="233"/>
      <c r="F15" s="233"/>
      <c r="G15" s="233"/>
      <c r="H15" s="233"/>
      <c r="I15" s="233"/>
      <c r="J15" s="233"/>
      <c r="K15" s="233"/>
      <c r="L15" s="233"/>
      <c r="M15" s="233"/>
      <c r="N15" s="233"/>
      <c r="O15" s="233"/>
      <c r="P15" s="233"/>
      <c r="Q15" s="233"/>
      <c r="R15" s="233"/>
      <c r="S15" s="233"/>
      <c r="T15" s="233"/>
      <c r="U15" s="233"/>
      <c r="V15" s="233"/>
      <c r="W15" s="233"/>
      <c r="X15" s="233"/>
      <c r="Y15" s="233"/>
      <c r="Z15" s="233"/>
      <c r="AA15" s="233"/>
      <c r="AB15" s="233"/>
      <c r="AC15" s="233"/>
      <c r="AD15" s="234"/>
    </row>
    <row r="16" spans="1:30" s="13" customFormat="1" ht="99.9" customHeight="1" x14ac:dyDescent="0.2">
      <c r="A16" s="12"/>
      <c r="B16" s="235"/>
      <c r="C16" s="236"/>
      <c r="D16" s="236"/>
      <c r="E16" s="236"/>
      <c r="F16" s="236"/>
      <c r="G16" s="236"/>
      <c r="H16" s="236"/>
      <c r="I16" s="236"/>
      <c r="J16" s="236"/>
      <c r="K16" s="236"/>
      <c r="L16" s="236"/>
      <c r="M16" s="236"/>
      <c r="N16" s="236"/>
      <c r="O16" s="236"/>
      <c r="P16" s="236"/>
      <c r="Q16" s="236"/>
      <c r="R16" s="236"/>
      <c r="S16" s="236"/>
      <c r="T16" s="236"/>
      <c r="U16" s="236"/>
      <c r="V16" s="236"/>
      <c r="W16" s="236"/>
      <c r="X16" s="236"/>
      <c r="Y16" s="236"/>
      <c r="Z16" s="236"/>
      <c r="AA16" s="236"/>
      <c r="AB16" s="236"/>
      <c r="AC16" s="236"/>
      <c r="AD16" s="237"/>
    </row>
    <row r="17" spans="1:30" s="13" customFormat="1" ht="3.9" customHeight="1" x14ac:dyDescent="0.2">
      <c r="A17" s="1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</row>
    <row r="18" spans="1:30" s="13" customFormat="1" ht="12" customHeight="1" x14ac:dyDescent="0.2">
      <c r="A18" s="15" t="s">
        <v>4</v>
      </c>
      <c r="B18" s="265" t="s">
        <v>73</v>
      </c>
      <c r="C18" s="266"/>
      <c r="D18" s="266"/>
      <c r="E18" s="266"/>
      <c r="F18" s="266"/>
      <c r="G18" s="266"/>
      <c r="H18" s="266"/>
      <c r="I18" s="266"/>
      <c r="J18" s="266"/>
      <c r="K18" s="266"/>
      <c r="L18" s="266"/>
      <c r="M18" s="266"/>
      <c r="N18" s="266"/>
      <c r="O18" s="266"/>
      <c r="P18" s="266"/>
      <c r="Q18" s="266"/>
      <c r="R18" s="266"/>
      <c r="S18" s="266"/>
      <c r="T18" s="266"/>
      <c r="U18" s="266"/>
      <c r="V18" s="266"/>
      <c r="W18" s="266"/>
      <c r="X18" s="266"/>
      <c r="Y18" s="266"/>
      <c r="Z18" s="266"/>
      <c r="AA18" s="266"/>
      <c r="AB18" s="266"/>
      <c r="AC18" s="266"/>
      <c r="AD18" s="267"/>
    </row>
    <row r="19" spans="1:30" s="13" customFormat="1" ht="99.9" customHeight="1" x14ac:dyDescent="0.2">
      <c r="A19" s="12"/>
      <c r="B19" s="262"/>
      <c r="C19" s="263"/>
      <c r="D19" s="263"/>
      <c r="E19" s="263"/>
      <c r="F19" s="263"/>
      <c r="G19" s="263"/>
      <c r="H19" s="263"/>
      <c r="I19" s="263"/>
      <c r="J19" s="263"/>
      <c r="K19" s="263"/>
      <c r="L19" s="263"/>
      <c r="M19" s="263"/>
      <c r="N19" s="263"/>
      <c r="O19" s="263"/>
      <c r="P19" s="263"/>
      <c r="Q19" s="263"/>
      <c r="R19" s="263"/>
      <c r="S19" s="263"/>
      <c r="T19" s="263"/>
      <c r="U19" s="263"/>
      <c r="V19" s="263"/>
      <c r="W19" s="263"/>
      <c r="X19" s="263"/>
      <c r="Y19" s="263"/>
      <c r="Z19" s="263"/>
      <c r="AA19" s="263"/>
      <c r="AB19" s="263"/>
      <c r="AC19" s="263"/>
      <c r="AD19" s="264"/>
    </row>
    <row r="20" spans="1:30" s="13" customFormat="1" ht="3.9" customHeight="1" x14ac:dyDescent="0.2">
      <c r="A20" s="1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</row>
    <row r="21" spans="1:30" s="13" customFormat="1" ht="12" customHeight="1" x14ac:dyDescent="0.2">
      <c r="A21" s="15" t="s">
        <v>5</v>
      </c>
      <c r="B21" s="232" t="s">
        <v>24</v>
      </c>
      <c r="C21" s="233"/>
      <c r="D21" s="233"/>
      <c r="E21" s="233"/>
      <c r="F21" s="233"/>
      <c r="G21" s="233"/>
      <c r="H21" s="233"/>
      <c r="I21" s="233"/>
      <c r="J21" s="233"/>
      <c r="K21" s="233"/>
      <c r="L21" s="233"/>
      <c r="M21" s="233"/>
      <c r="N21" s="233"/>
      <c r="O21" s="233"/>
      <c r="P21" s="233"/>
      <c r="Q21" s="233"/>
      <c r="R21" s="233"/>
      <c r="S21" s="233"/>
      <c r="T21" s="233"/>
      <c r="U21" s="233"/>
      <c r="V21" s="233"/>
      <c r="W21" s="233"/>
      <c r="X21" s="233"/>
      <c r="Y21" s="233"/>
      <c r="Z21" s="233"/>
      <c r="AA21" s="233"/>
      <c r="AB21" s="233"/>
      <c r="AC21" s="233"/>
      <c r="AD21" s="234"/>
    </row>
    <row r="22" spans="1:30" s="13" customFormat="1" ht="99.9" customHeight="1" x14ac:dyDescent="0.2">
      <c r="A22" s="12"/>
      <c r="B22" s="235"/>
      <c r="C22" s="236"/>
      <c r="D22" s="236"/>
      <c r="E22" s="236"/>
      <c r="F22" s="236"/>
      <c r="G22" s="236"/>
      <c r="H22" s="236"/>
      <c r="I22" s="236"/>
      <c r="J22" s="236"/>
      <c r="K22" s="236"/>
      <c r="L22" s="236"/>
      <c r="M22" s="236"/>
      <c r="N22" s="236"/>
      <c r="O22" s="236"/>
      <c r="P22" s="236"/>
      <c r="Q22" s="236"/>
      <c r="R22" s="236"/>
      <c r="S22" s="236"/>
      <c r="T22" s="236"/>
      <c r="U22" s="236"/>
      <c r="V22" s="236"/>
      <c r="W22" s="236"/>
      <c r="X22" s="236"/>
      <c r="Y22" s="236"/>
      <c r="Z22" s="236"/>
      <c r="AA22" s="236"/>
      <c r="AB22" s="236"/>
      <c r="AC22" s="236"/>
      <c r="AD22" s="237"/>
    </row>
    <row r="23" spans="1:30" s="13" customFormat="1" ht="3.9" customHeight="1" x14ac:dyDescent="0.2">
      <c r="A23" s="1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</row>
    <row r="24" spans="1:30" s="13" customFormat="1" ht="12" customHeight="1" x14ac:dyDescent="0.2">
      <c r="A24" s="15" t="s">
        <v>6</v>
      </c>
      <c r="B24" s="232" t="s">
        <v>25</v>
      </c>
      <c r="C24" s="233"/>
      <c r="D24" s="233"/>
      <c r="E24" s="233"/>
      <c r="F24" s="233"/>
      <c r="G24" s="233"/>
      <c r="H24" s="233"/>
      <c r="I24" s="233"/>
      <c r="J24" s="233"/>
      <c r="K24" s="233"/>
      <c r="L24" s="233"/>
      <c r="M24" s="233"/>
      <c r="N24" s="233"/>
      <c r="O24" s="233"/>
      <c r="P24" s="233"/>
      <c r="Q24" s="233"/>
      <c r="R24" s="233"/>
      <c r="S24" s="233"/>
      <c r="T24" s="233"/>
      <c r="U24" s="233"/>
      <c r="V24" s="233"/>
      <c r="W24" s="233"/>
      <c r="X24" s="233"/>
      <c r="Y24" s="233"/>
      <c r="Z24" s="233"/>
      <c r="AA24" s="233"/>
      <c r="AB24" s="233"/>
      <c r="AC24" s="233"/>
      <c r="AD24" s="234"/>
    </row>
    <row r="25" spans="1:30" s="13" customFormat="1" ht="99.9" customHeight="1" x14ac:dyDescent="0.2">
      <c r="A25" s="12"/>
      <c r="B25" s="235"/>
      <c r="C25" s="236"/>
      <c r="D25" s="236"/>
      <c r="E25" s="236"/>
      <c r="F25" s="236"/>
      <c r="G25" s="236"/>
      <c r="H25" s="236"/>
      <c r="I25" s="236"/>
      <c r="J25" s="236"/>
      <c r="K25" s="236"/>
      <c r="L25" s="236"/>
      <c r="M25" s="236"/>
      <c r="N25" s="236"/>
      <c r="O25" s="236"/>
      <c r="P25" s="236"/>
      <c r="Q25" s="236"/>
      <c r="R25" s="236"/>
      <c r="S25" s="236"/>
      <c r="T25" s="236"/>
      <c r="U25" s="236"/>
      <c r="V25" s="236"/>
      <c r="W25" s="236"/>
      <c r="X25" s="236"/>
      <c r="Y25" s="236"/>
      <c r="Z25" s="236"/>
      <c r="AA25" s="236"/>
      <c r="AB25" s="236"/>
      <c r="AC25" s="236"/>
      <c r="AD25" s="237"/>
    </row>
    <row r="26" spans="1:30" s="13" customFormat="1" ht="3.9" customHeight="1" x14ac:dyDescent="0.2">
      <c r="A26" s="12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</row>
    <row r="27" spans="1:30" s="13" customFormat="1" ht="12" customHeight="1" x14ac:dyDescent="0.2">
      <c r="A27" s="15" t="s">
        <v>7</v>
      </c>
      <c r="B27" s="232" t="s">
        <v>26</v>
      </c>
      <c r="C27" s="233"/>
      <c r="D27" s="233"/>
      <c r="E27" s="233"/>
      <c r="F27" s="233"/>
      <c r="G27" s="233"/>
      <c r="H27" s="233"/>
      <c r="I27" s="233"/>
      <c r="J27" s="233"/>
      <c r="K27" s="233"/>
      <c r="L27" s="233"/>
      <c r="M27" s="233"/>
      <c r="N27" s="233"/>
      <c r="O27" s="233"/>
      <c r="P27" s="233"/>
      <c r="Q27" s="233"/>
      <c r="R27" s="233"/>
      <c r="S27" s="233"/>
      <c r="T27" s="233"/>
      <c r="U27" s="233"/>
      <c r="V27" s="233"/>
      <c r="W27" s="233"/>
      <c r="X27" s="233"/>
      <c r="Y27" s="233"/>
      <c r="Z27" s="233"/>
      <c r="AA27" s="233"/>
      <c r="AB27" s="233"/>
      <c r="AC27" s="233"/>
      <c r="AD27" s="234"/>
    </row>
    <row r="28" spans="1:30" s="13" customFormat="1" ht="99.9" customHeight="1" x14ac:dyDescent="0.2">
      <c r="A28" s="12"/>
      <c r="B28" s="235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36"/>
      <c r="O28" s="236"/>
      <c r="P28" s="236"/>
      <c r="Q28" s="236"/>
      <c r="R28" s="236"/>
      <c r="S28" s="236"/>
      <c r="T28" s="236"/>
      <c r="U28" s="236"/>
      <c r="V28" s="236"/>
      <c r="W28" s="236"/>
      <c r="X28" s="236"/>
      <c r="Y28" s="236"/>
      <c r="Z28" s="236"/>
      <c r="AA28" s="236"/>
      <c r="AB28" s="236"/>
      <c r="AC28" s="236"/>
      <c r="AD28" s="237"/>
    </row>
    <row r="29" spans="1:30" s="13" customFormat="1" ht="11.4" x14ac:dyDescent="0.2">
      <c r="A29" s="12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27" customHeight="1" x14ac:dyDescent="0.2">
      <c r="A30" s="228" t="s">
        <v>27</v>
      </c>
      <c r="B30" s="228"/>
      <c r="C30" s="228"/>
      <c r="D30" s="228"/>
      <c r="E30" s="228"/>
      <c r="F30" s="228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8"/>
      <c r="W30" s="228"/>
      <c r="X30" s="228"/>
      <c r="Y30" s="228"/>
      <c r="Z30" s="228"/>
      <c r="AA30" s="228"/>
      <c r="AB30" s="228"/>
      <c r="AC30" s="228"/>
      <c r="AD30" s="228"/>
    </row>
    <row r="31" spans="1:30" s="13" customFormat="1" ht="5.0999999999999996" customHeight="1" x14ac:dyDescent="0.2">
      <c r="A31" s="12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</row>
    <row r="32" spans="1:30" s="13" customFormat="1" ht="13.5" customHeight="1" x14ac:dyDescent="0.25">
      <c r="A32" s="78" t="s">
        <v>40</v>
      </c>
      <c r="B32" s="37" t="s">
        <v>117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33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</row>
    <row r="33" spans="1:33" s="13" customFormat="1" ht="11.4" x14ac:dyDescent="0.2">
      <c r="A33" s="12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</row>
    <row r="34" spans="1:33" s="13" customFormat="1" ht="14.25" customHeight="1" x14ac:dyDescent="0.2">
      <c r="A34" s="12"/>
      <c r="B34" s="27"/>
      <c r="C34" s="51"/>
      <c r="D34" s="211" t="s">
        <v>108</v>
      </c>
      <c r="E34" s="212"/>
      <c r="F34" s="212"/>
      <c r="G34" s="212"/>
      <c r="H34" s="212"/>
      <c r="I34" s="212"/>
      <c r="J34" s="212"/>
      <c r="K34" s="212"/>
      <c r="L34" s="212"/>
      <c r="M34" s="212"/>
      <c r="N34" s="212"/>
      <c r="O34" s="212"/>
      <c r="P34" s="212"/>
      <c r="Q34" s="212"/>
      <c r="R34" s="212"/>
      <c r="S34" s="212"/>
      <c r="T34" s="212"/>
      <c r="U34" s="212"/>
      <c r="V34" s="212"/>
      <c r="W34" s="212"/>
      <c r="X34" s="212"/>
      <c r="Y34" s="212"/>
      <c r="Z34" s="212"/>
      <c r="AA34" s="212"/>
      <c r="AB34" s="212"/>
      <c r="AC34" s="212"/>
      <c r="AD34" s="212"/>
      <c r="AE34" s="212"/>
      <c r="AF34" s="212"/>
      <c r="AG34" s="212"/>
    </row>
    <row r="35" spans="1:33" s="13" customFormat="1" ht="5.0999999999999996" customHeight="1" x14ac:dyDescent="0.2">
      <c r="A35" s="12"/>
      <c r="B35" s="14"/>
      <c r="C35" s="14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</row>
    <row r="36" spans="1:33" s="13" customFormat="1" ht="14.25" customHeight="1" x14ac:dyDescent="0.2">
      <c r="A36" s="12"/>
      <c r="B36" s="14"/>
      <c r="C36" s="51"/>
      <c r="D36" s="211" t="s">
        <v>109</v>
      </c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11"/>
      <c r="Z36" s="211"/>
      <c r="AA36" s="211"/>
      <c r="AB36" s="211"/>
      <c r="AC36" s="211"/>
      <c r="AD36" s="211"/>
      <c r="AE36" s="211"/>
      <c r="AF36" s="211"/>
      <c r="AG36" s="211"/>
    </row>
    <row r="37" spans="1:33" s="13" customFormat="1" ht="5.0999999999999996" customHeight="1" x14ac:dyDescent="0.2">
      <c r="A37" s="12"/>
      <c r="B37" s="14"/>
      <c r="C37" s="14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</row>
    <row r="38" spans="1:33" s="30" customFormat="1" ht="14.25" customHeight="1" x14ac:dyDescent="0.3">
      <c r="A38" s="12"/>
      <c r="B38" s="14"/>
      <c r="C38" s="51"/>
      <c r="D38" s="211" t="s">
        <v>110</v>
      </c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212"/>
      <c r="Y38" s="212"/>
      <c r="Z38" s="212"/>
      <c r="AA38" s="212"/>
      <c r="AB38" s="212"/>
      <c r="AC38" s="212"/>
      <c r="AD38" s="212"/>
      <c r="AE38" s="212"/>
      <c r="AF38" s="212"/>
      <c r="AG38" s="212"/>
    </row>
    <row r="39" spans="1:33" s="13" customFormat="1" ht="5.0999999999999996" customHeight="1" x14ac:dyDescent="0.2">
      <c r="A39" s="12"/>
      <c r="B39" s="14"/>
      <c r="C39" s="14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</row>
    <row r="40" spans="1:33" s="13" customFormat="1" ht="14.25" customHeight="1" x14ac:dyDescent="0.2">
      <c r="A40" s="12"/>
      <c r="B40" s="14"/>
      <c r="C40" s="51"/>
      <c r="D40" s="211" t="s">
        <v>111</v>
      </c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12"/>
      <c r="AC40" s="212"/>
      <c r="AD40" s="212"/>
      <c r="AE40" s="212"/>
      <c r="AF40" s="212"/>
      <c r="AG40" s="212"/>
    </row>
    <row r="41" spans="1:33" s="13" customFormat="1" ht="5.0999999999999996" customHeight="1" x14ac:dyDescent="0.2">
      <c r="A41" s="12"/>
      <c r="B41" s="14"/>
      <c r="C41" s="14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</row>
    <row r="42" spans="1:33" ht="15" customHeight="1" x14ac:dyDescent="0.2">
      <c r="B42" s="83" t="s">
        <v>118</v>
      </c>
    </row>
    <row r="44" spans="1:33" ht="13.5" customHeight="1" x14ac:dyDescent="0.25">
      <c r="A44" s="77" t="s">
        <v>65</v>
      </c>
      <c r="B44" s="8"/>
      <c r="C44" s="7"/>
      <c r="AB44" s="53"/>
      <c r="AC44" s="53"/>
      <c r="AD44" s="53"/>
      <c r="AE44" s="53"/>
      <c r="AF44" s="53"/>
      <c r="AG44" s="53"/>
    </row>
    <row r="45" spans="1:33" ht="4.5" customHeight="1" x14ac:dyDescent="0.25">
      <c r="A45" s="8"/>
      <c r="B45" s="8"/>
      <c r="C45" s="7"/>
      <c r="D45" s="7"/>
      <c r="E45" s="7"/>
      <c r="F45" s="7"/>
      <c r="G45" s="7"/>
      <c r="H45" s="7"/>
      <c r="I45" s="7"/>
      <c r="J45" s="6"/>
      <c r="K45" s="6"/>
      <c r="L45" s="6"/>
      <c r="M45" s="6"/>
      <c r="N45" s="6"/>
      <c r="O45" s="6"/>
      <c r="P45" s="6"/>
      <c r="Q45" s="6"/>
      <c r="R45" s="6"/>
      <c r="S45" s="6"/>
      <c r="U45" s="36"/>
      <c r="V45" s="36"/>
      <c r="W45" s="36"/>
      <c r="X45" s="36"/>
      <c r="Y45" s="36"/>
      <c r="Z45" s="36"/>
      <c r="AA45" s="36"/>
      <c r="AB45" s="36"/>
      <c r="AC45" s="36"/>
      <c r="AD45" s="36"/>
    </row>
    <row r="46" spans="1:33" ht="6.75" customHeight="1" x14ac:dyDescent="0.25">
      <c r="A46" s="43"/>
      <c r="B46" s="43"/>
      <c r="C46" s="43"/>
      <c r="D46" s="43"/>
      <c r="E46" s="43"/>
      <c r="F46" s="43"/>
      <c r="G46" s="43"/>
      <c r="H46" s="43"/>
      <c r="I46" s="43"/>
      <c r="J46" s="44"/>
      <c r="K46" s="44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 spans="1:33" s="13" customFormat="1" ht="12.75" customHeight="1" x14ac:dyDescent="0.25">
      <c r="A47" s="38"/>
      <c r="B47" s="21"/>
      <c r="C47" s="38"/>
      <c r="D47" s="38"/>
      <c r="E47" s="38"/>
      <c r="F47" s="38"/>
      <c r="G47" s="38"/>
      <c r="H47" s="38"/>
      <c r="I47" s="38"/>
      <c r="J47" s="38"/>
      <c r="K47" s="38"/>
      <c r="O47" s="21" t="s">
        <v>119</v>
      </c>
      <c r="P47" s="21"/>
      <c r="Q47" s="40"/>
      <c r="R47" s="40"/>
      <c r="S47" s="41"/>
      <c r="T47" s="42"/>
    </row>
    <row r="48" spans="1:33" s="13" customFormat="1" ht="1.5" customHeight="1" thickBot="1" x14ac:dyDescent="0.2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O48" s="39"/>
      <c r="P48" s="39"/>
      <c r="Q48" s="40"/>
      <c r="R48" s="40"/>
      <c r="S48" s="41"/>
      <c r="T48" s="42"/>
    </row>
    <row r="49" spans="1:39" ht="16.2" thickBot="1" x14ac:dyDescent="0.25">
      <c r="A49" s="205" t="s">
        <v>126</v>
      </c>
      <c r="B49" s="206"/>
      <c r="C49" s="206"/>
      <c r="D49" s="206"/>
      <c r="E49" s="206"/>
      <c r="F49" s="206"/>
      <c r="G49" s="206"/>
      <c r="H49" s="206"/>
      <c r="I49" s="206"/>
      <c r="J49" s="206"/>
      <c r="K49" s="207"/>
      <c r="L49" s="5"/>
      <c r="M49" s="5"/>
      <c r="N49" s="5"/>
      <c r="O49" s="208" t="s">
        <v>43</v>
      </c>
      <c r="P49" s="209"/>
      <c r="Q49" s="209"/>
      <c r="R49" s="210"/>
      <c r="S49" s="5"/>
      <c r="T49" s="259" t="str">
        <f ca="1">IF(V83&gt;5000000,"Způsobilé výdaje jsou vyšší než 5 000 000 Kč - musíte použít Energetický posudek","OK")</f>
        <v>OK</v>
      </c>
      <c r="U49" s="259"/>
      <c r="V49" s="259"/>
      <c r="W49" s="259"/>
      <c r="X49" s="259"/>
      <c r="Y49" s="259"/>
      <c r="Z49" s="259"/>
      <c r="AA49" s="259"/>
      <c r="AB49" s="259"/>
      <c r="AC49" s="259"/>
      <c r="AD49" s="259"/>
      <c r="AH49" s="13"/>
    </row>
    <row r="50" spans="1:39" s="13" customFormat="1" ht="19.5" customHeight="1" thickBot="1" x14ac:dyDescent="0.3">
      <c r="A50" s="12"/>
      <c r="B50" s="21"/>
      <c r="O50" s="21" t="s">
        <v>119</v>
      </c>
      <c r="P50" s="21"/>
      <c r="U50" s="52"/>
      <c r="V50" s="52"/>
      <c r="W50" s="52"/>
      <c r="X50" s="52"/>
      <c r="Y50" s="52"/>
      <c r="Z50" s="52"/>
      <c r="AA50" s="52"/>
      <c r="AB50" s="52"/>
      <c r="AC50" s="52"/>
      <c r="AD50" s="52"/>
    </row>
    <row r="51" spans="1:39" s="13" customFormat="1" ht="18" customHeight="1" thickBot="1" x14ac:dyDescent="0.25">
      <c r="A51" s="205" t="s">
        <v>127</v>
      </c>
      <c r="B51" s="206"/>
      <c r="C51" s="206"/>
      <c r="D51" s="206"/>
      <c r="E51" s="206"/>
      <c r="F51" s="206"/>
      <c r="G51" s="206"/>
      <c r="H51" s="206"/>
      <c r="I51" s="206"/>
      <c r="J51" s="206"/>
      <c r="K51" s="207"/>
      <c r="L51" s="5"/>
      <c r="M51" s="5"/>
      <c r="N51" s="5"/>
      <c r="O51" s="208" t="s">
        <v>60</v>
      </c>
      <c r="P51" s="209"/>
      <c r="Q51" s="209"/>
      <c r="R51" s="210"/>
      <c r="S51" s="227" t="str">
        <f>IF(AND(O51="BLOKOVÁ VÝJIMKA",O49="Kalkulátor úspory"),"Nelze kombinovat s kalkulátorem úspory!","")</f>
        <v/>
      </c>
      <c r="T51" s="227"/>
      <c r="U51" s="227"/>
      <c r="V51" s="227"/>
      <c r="W51" s="227"/>
      <c r="X51" s="227"/>
      <c r="Y51" s="227"/>
      <c r="Z51" s="52"/>
      <c r="AA51" s="52"/>
      <c r="AB51" s="52"/>
      <c r="AC51" s="52"/>
      <c r="AD51" s="52"/>
    </row>
    <row r="52" spans="1:39" ht="12" x14ac:dyDescent="0.25">
      <c r="B52" s="21"/>
      <c r="P52" s="21"/>
    </row>
    <row r="53" spans="1:39" ht="5.0999999999999996" customHeight="1" thickBot="1" x14ac:dyDescent="0.3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</row>
    <row r="54" spans="1:39" ht="12.75" customHeight="1" x14ac:dyDescent="0.2">
      <c r="A54" s="239" t="s">
        <v>137</v>
      </c>
      <c r="B54" s="240"/>
      <c r="C54" s="240"/>
      <c r="D54" s="240"/>
      <c r="E54" s="240"/>
      <c r="F54" s="240"/>
      <c r="G54" s="240"/>
      <c r="H54" s="240"/>
      <c r="I54" s="240"/>
      <c r="J54" s="241"/>
      <c r="K54" s="245" t="s">
        <v>136</v>
      </c>
      <c r="L54" s="240"/>
      <c r="M54" s="240"/>
      <c r="N54" s="240"/>
      <c r="O54" s="240"/>
      <c r="P54" s="240"/>
      <c r="Q54" s="240"/>
      <c r="R54" s="253" t="s">
        <v>138</v>
      </c>
      <c r="S54" s="254"/>
      <c r="T54" s="245" t="s">
        <v>121</v>
      </c>
      <c r="U54" s="241"/>
      <c r="V54" s="260" t="s">
        <v>139</v>
      </c>
      <c r="W54" s="247" t="s">
        <v>46</v>
      </c>
      <c r="X54" s="248"/>
      <c r="Y54" s="248"/>
      <c r="Z54" s="248"/>
      <c r="AA54" s="248"/>
      <c r="AB54" s="248"/>
      <c r="AC54" s="248"/>
      <c r="AD54" s="249"/>
    </row>
    <row r="55" spans="1:39" ht="63" customHeight="1" thickBot="1" x14ac:dyDescent="0.25">
      <c r="A55" s="242"/>
      <c r="B55" s="243"/>
      <c r="C55" s="243"/>
      <c r="D55" s="243"/>
      <c r="E55" s="243"/>
      <c r="F55" s="243"/>
      <c r="G55" s="243"/>
      <c r="H55" s="243"/>
      <c r="I55" s="243"/>
      <c r="J55" s="244"/>
      <c r="K55" s="246"/>
      <c r="L55" s="243"/>
      <c r="M55" s="243"/>
      <c r="N55" s="243"/>
      <c r="O55" s="243"/>
      <c r="P55" s="243"/>
      <c r="Q55" s="243"/>
      <c r="R55" s="255"/>
      <c r="S55" s="256"/>
      <c r="T55" s="257"/>
      <c r="U55" s="258"/>
      <c r="V55" s="261"/>
      <c r="W55" s="250" t="s">
        <v>135</v>
      </c>
      <c r="X55" s="251"/>
      <c r="Y55" s="251"/>
      <c r="Z55" s="252"/>
      <c r="AA55" s="218" t="s">
        <v>129</v>
      </c>
      <c r="AB55" s="219"/>
      <c r="AC55" s="220" t="s">
        <v>134</v>
      </c>
      <c r="AD55" s="221"/>
    </row>
    <row r="56" spans="1:39" ht="24.75" customHeight="1" x14ac:dyDescent="0.2">
      <c r="A56" s="216"/>
      <c r="B56" s="215"/>
      <c r="C56" s="215"/>
      <c r="D56" s="215"/>
      <c r="E56" s="215"/>
      <c r="F56" s="215"/>
      <c r="G56" s="215"/>
      <c r="H56" s="215"/>
      <c r="I56" s="215"/>
      <c r="J56" s="217"/>
      <c r="K56" s="214"/>
      <c r="L56" s="215"/>
      <c r="M56" s="215"/>
      <c r="N56" s="215"/>
      <c r="O56" s="215"/>
      <c r="P56" s="215"/>
      <c r="Q56" s="215"/>
      <c r="R56" s="274"/>
      <c r="S56" s="275"/>
      <c r="T56" s="213"/>
      <c r="U56" s="213"/>
      <c r="V56" s="105">
        <f>IFERROR((R56+T56),"")</f>
        <v>0</v>
      </c>
      <c r="W56" s="225"/>
      <c r="X56" s="226"/>
      <c r="Y56" s="226"/>
      <c r="Z56" s="226"/>
      <c r="AA56" s="224">
        <f t="shared" ref="AA56:AA57" si="0">IFERROR((V56-R56),"")</f>
        <v>0</v>
      </c>
      <c r="AB56" s="224"/>
      <c r="AC56" s="222">
        <f>IFERROR(R56-W56,"")</f>
        <v>0</v>
      </c>
      <c r="AD56" s="223"/>
      <c r="AE56" s="93" t="str">
        <f>IF(K56="Ostatní nezpůsobilé výdaje","Nelze financovat z úvěru, nelze zahrnout do 10 % vl. zdrojů",IF(K56="Stavební úpravy nesouvisející s úsporou energie (max. 30% způsobilých výdajů)","Nelze financovat ve GBER38 a 38a (bloková výjimka)",""))</f>
        <v/>
      </c>
      <c r="AF56" s="90"/>
      <c r="AH56" s="47"/>
      <c r="AM56" s="97" t="str">
        <f>IF(K56="Stavební úpravy nesouvisející s úsporou energie (max. 30% způsobilých výdajů)",R56,"")</f>
        <v/>
      </c>
    </row>
    <row r="57" spans="1:39" ht="24.75" customHeight="1" x14ac:dyDescent="0.2">
      <c r="A57" s="145"/>
      <c r="B57" s="146"/>
      <c r="C57" s="146"/>
      <c r="D57" s="146"/>
      <c r="E57" s="146"/>
      <c r="F57" s="146"/>
      <c r="G57" s="146"/>
      <c r="H57" s="146"/>
      <c r="I57" s="146"/>
      <c r="J57" s="147"/>
      <c r="K57" s="148"/>
      <c r="L57" s="146"/>
      <c r="M57" s="146"/>
      <c r="N57" s="146"/>
      <c r="O57" s="146"/>
      <c r="P57" s="146"/>
      <c r="Q57" s="146"/>
      <c r="R57" s="170"/>
      <c r="S57" s="171"/>
      <c r="T57" s="172"/>
      <c r="U57" s="172"/>
      <c r="V57" s="106">
        <f t="shared" ref="V57:V76" si="1">IFERROR((R57+T57),"")</f>
        <v>0</v>
      </c>
      <c r="W57" s="149"/>
      <c r="X57" s="150"/>
      <c r="Y57" s="150"/>
      <c r="Z57" s="150"/>
      <c r="AA57" s="125">
        <f t="shared" si="0"/>
        <v>0</v>
      </c>
      <c r="AB57" s="125"/>
      <c r="AC57" s="168">
        <f>IFERROR(R57-W57,"")</f>
        <v>0</v>
      </c>
      <c r="AD57" s="169"/>
      <c r="AE57" s="93" t="str">
        <f t="shared" ref="AE57:AE76" si="2">IF(K57="Ostatní nezpůsobilé výdaje","Nelze financovat z úvěru, nelze zahrnout do 10 % vl. zdrojů",IF(K57="Stavební úpravy nesouvisející s úsporou energie (max. 30% způsobilých výdajů)","Nelze financovat ve GBER38 a 38a (bloková výjimka)",""))</f>
        <v/>
      </c>
      <c r="AH57" s="47"/>
      <c r="AM57" s="97" t="str">
        <f t="shared" ref="AM57:AM76" si="3">IF(K57="Stavební úpravy nesouvisející s úsporou energie (max. 30% způsobilých výdajů)",R57,"")</f>
        <v/>
      </c>
    </row>
    <row r="58" spans="1:39" ht="24.75" customHeight="1" x14ac:dyDescent="0.2">
      <c r="A58" s="145"/>
      <c r="B58" s="146"/>
      <c r="C58" s="146"/>
      <c r="D58" s="146"/>
      <c r="E58" s="146"/>
      <c r="F58" s="146"/>
      <c r="G58" s="146"/>
      <c r="H58" s="146"/>
      <c r="I58" s="146"/>
      <c r="J58" s="147"/>
      <c r="K58" s="148"/>
      <c r="L58" s="146"/>
      <c r="M58" s="146"/>
      <c r="N58" s="146"/>
      <c r="O58" s="146"/>
      <c r="P58" s="146"/>
      <c r="Q58" s="146"/>
      <c r="R58" s="170"/>
      <c r="S58" s="171"/>
      <c r="T58" s="172"/>
      <c r="U58" s="172"/>
      <c r="V58" s="106">
        <f t="shared" si="1"/>
        <v>0</v>
      </c>
      <c r="W58" s="149"/>
      <c r="X58" s="150"/>
      <c r="Y58" s="150"/>
      <c r="Z58" s="150"/>
      <c r="AA58" s="125">
        <f t="shared" ref="AA58:AA76" si="4">IFERROR((V58-R58),"")</f>
        <v>0</v>
      </c>
      <c r="AB58" s="125"/>
      <c r="AC58" s="168">
        <f t="shared" ref="AC58:AC76" si="5">IFERROR(R58-W58,"")</f>
        <v>0</v>
      </c>
      <c r="AD58" s="169"/>
      <c r="AE58" s="93" t="str">
        <f t="shared" si="2"/>
        <v/>
      </c>
      <c r="AH58" s="47"/>
      <c r="AM58" s="97" t="str">
        <f t="shared" si="3"/>
        <v/>
      </c>
    </row>
    <row r="59" spans="1:39" ht="24.75" customHeight="1" x14ac:dyDescent="0.2">
      <c r="A59" s="145"/>
      <c r="B59" s="146"/>
      <c r="C59" s="146"/>
      <c r="D59" s="146"/>
      <c r="E59" s="146"/>
      <c r="F59" s="146"/>
      <c r="G59" s="146"/>
      <c r="H59" s="146"/>
      <c r="I59" s="146"/>
      <c r="J59" s="147"/>
      <c r="K59" s="148"/>
      <c r="L59" s="146"/>
      <c r="M59" s="146"/>
      <c r="N59" s="146"/>
      <c r="O59" s="146"/>
      <c r="P59" s="146"/>
      <c r="Q59" s="146"/>
      <c r="R59" s="170"/>
      <c r="S59" s="171"/>
      <c r="T59" s="172"/>
      <c r="U59" s="172"/>
      <c r="V59" s="106">
        <f t="shared" si="1"/>
        <v>0</v>
      </c>
      <c r="W59" s="149"/>
      <c r="X59" s="150"/>
      <c r="Y59" s="150"/>
      <c r="Z59" s="150"/>
      <c r="AA59" s="125">
        <f t="shared" si="4"/>
        <v>0</v>
      </c>
      <c r="AB59" s="125"/>
      <c r="AC59" s="168">
        <f t="shared" si="5"/>
        <v>0</v>
      </c>
      <c r="AD59" s="169"/>
      <c r="AE59" s="93" t="str">
        <f t="shared" si="2"/>
        <v/>
      </c>
      <c r="AH59" s="47"/>
      <c r="AM59" s="97" t="str">
        <f t="shared" si="3"/>
        <v/>
      </c>
    </row>
    <row r="60" spans="1:39" ht="24.75" customHeight="1" x14ac:dyDescent="0.2">
      <c r="A60" s="145"/>
      <c r="B60" s="146"/>
      <c r="C60" s="146"/>
      <c r="D60" s="146"/>
      <c r="E60" s="146"/>
      <c r="F60" s="146"/>
      <c r="G60" s="146"/>
      <c r="H60" s="146"/>
      <c r="I60" s="146"/>
      <c r="J60" s="147"/>
      <c r="K60" s="148"/>
      <c r="L60" s="146"/>
      <c r="M60" s="146"/>
      <c r="N60" s="146"/>
      <c r="O60" s="146"/>
      <c r="P60" s="146"/>
      <c r="Q60" s="146"/>
      <c r="R60" s="170"/>
      <c r="S60" s="171"/>
      <c r="T60" s="172"/>
      <c r="U60" s="172"/>
      <c r="V60" s="106">
        <f t="shared" si="1"/>
        <v>0</v>
      </c>
      <c r="W60" s="149"/>
      <c r="X60" s="150"/>
      <c r="Y60" s="150"/>
      <c r="Z60" s="150"/>
      <c r="AA60" s="125">
        <f t="shared" si="4"/>
        <v>0</v>
      </c>
      <c r="AB60" s="125"/>
      <c r="AC60" s="168">
        <f t="shared" si="5"/>
        <v>0</v>
      </c>
      <c r="AD60" s="169"/>
      <c r="AE60" s="93" t="str">
        <f t="shared" si="2"/>
        <v/>
      </c>
      <c r="AH60" s="47"/>
      <c r="AM60" s="97" t="str">
        <f t="shared" si="3"/>
        <v/>
      </c>
    </row>
    <row r="61" spans="1:39" ht="24.75" customHeight="1" x14ac:dyDescent="0.2">
      <c r="A61" s="145"/>
      <c r="B61" s="146"/>
      <c r="C61" s="146"/>
      <c r="D61" s="146"/>
      <c r="E61" s="146"/>
      <c r="F61" s="146"/>
      <c r="G61" s="146"/>
      <c r="H61" s="146"/>
      <c r="I61" s="146"/>
      <c r="J61" s="147"/>
      <c r="K61" s="148"/>
      <c r="L61" s="146"/>
      <c r="M61" s="146"/>
      <c r="N61" s="146"/>
      <c r="O61" s="146"/>
      <c r="P61" s="146"/>
      <c r="Q61" s="146"/>
      <c r="R61" s="170"/>
      <c r="S61" s="171"/>
      <c r="T61" s="172"/>
      <c r="U61" s="172"/>
      <c r="V61" s="106">
        <f t="shared" si="1"/>
        <v>0</v>
      </c>
      <c r="W61" s="149"/>
      <c r="X61" s="150"/>
      <c r="Y61" s="150"/>
      <c r="Z61" s="150"/>
      <c r="AA61" s="125">
        <f t="shared" si="4"/>
        <v>0</v>
      </c>
      <c r="AB61" s="125"/>
      <c r="AC61" s="168">
        <f t="shared" si="5"/>
        <v>0</v>
      </c>
      <c r="AD61" s="169"/>
      <c r="AE61" s="93" t="str">
        <f t="shared" si="2"/>
        <v/>
      </c>
      <c r="AH61" s="47"/>
      <c r="AM61" s="97" t="str">
        <f t="shared" si="3"/>
        <v/>
      </c>
    </row>
    <row r="62" spans="1:39" ht="24.75" customHeight="1" x14ac:dyDescent="0.2">
      <c r="A62" s="145"/>
      <c r="B62" s="146"/>
      <c r="C62" s="146"/>
      <c r="D62" s="146"/>
      <c r="E62" s="146"/>
      <c r="F62" s="146"/>
      <c r="G62" s="146"/>
      <c r="H62" s="146"/>
      <c r="I62" s="146"/>
      <c r="J62" s="147"/>
      <c r="K62" s="148"/>
      <c r="L62" s="146"/>
      <c r="M62" s="146"/>
      <c r="N62" s="146"/>
      <c r="O62" s="146"/>
      <c r="P62" s="146"/>
      <c r="Q62" s="146"/>
      <c r="R62" s="170"/>
      <c r="S62" s="171"/>
      <c r="T62" s="172"/>
      <c r="U62" s="172"/>
      <c r="V62" s="106">
        <f t="shared" si="1"/>
        <v>0</v>
      </c>
      <c r="W62" s="149"/>
      <c r="X62" s="150"/>
      <c r="Y62" s="150"/>
      <c r="Z62" s="150"/>
      <c r="AA62" s="125">
        <f t="shared" si="4"/>
        <v>0</v>
      </c>
      <c r="AB62" s="125"/>
      <c r="AC62" s="168">
        <f t="shared" si="5"/>
        <v>0</v>
      </c>
      <c r="AD62" s="169"/>
      <c r="AE62" s="93" t="str">
        <f t="shared" si="2"/>
        <v/>
      </c>
      <c r="AH62" s="47"/>
      <c r="AM62" s="97" t="str">
        <f t="shared" si="3"/>
        <v/>
      </c>
    </row>
    <row r="63" spans="1:39" ht="24.75" customHeight="1" x14ac:dyDescent="0.2">
      <c r="A63" s="145"/>
      <c r="B63" s="146"/>
      <c r="C63" s="146"/>
      <c r="D63" s="146"/>
      <c r="E63" s="146"/>
      <c r="F63" s="146"/>
      <c r="G63" s="146"/>
      <c r="H63" s="146"/>
      <c r="I63" s="146"/>
      <c r="J63" s="147"/>
      <c r="K63" s="148"/>
      <c r="L63" s="146"/>
      <c r="M63" s="146"/>
      <c r="N63" s="146"/>
      <c r="O63" s="146"/>
      <c r="P63" s="146"/>
      <c r="Q63" s="146"/>
      <c r="R63" s="170"/>
      <c r="S63" s="171"/>
      <c r="T63" s="172"/>
      <c r="U63" s="172"/>
      <c r="V63" s="106">
        <f t="shared" si="1"/>
        <v>0</v>
      </c>
      <c r="W63" s="149"/>
      <c r="X63" s="150"/>
      <c r="Y63" s="150"/>
      <c r="Z63" s="150"/>
      <c r="AA63" s="125">
        <f t="shared" si="4"/>
        <v>0</v>
      </c>
      <c r="AB63" s="125"/>
      <c r="AC63" s="168">
        <f t="shared" si="5"/>
        <v>0</v>
      </c>
      <c r="AD63" s="169"/>
      <c r="AE63" s="93" t="str">
        <f t="shared" si="2"/>
        <v/>
      </c>
      <c r="AH63" s="47"/>
      <c r="AM63" s="97" t="str">
        <f t="shared" si="3"/>
        <v/>
      </c>
    </row>
    <row r="64" spans="1:39" ht="24.75" customHeight="1" x14ac:dyDescent="0.2">
      <c r="A64" s="145"/>
      <c r="B64" s="146"/>
      <c r="C64" s="146"/>
      <c r="D64" s="146"/>
      <c r="E64" s="146"/>
      <c r="F64" s="146"/>
      <c r="G64" s="146"/>
      <c r="H64" s="146"/>
      <c r="I64" s="146"/>
      <c r="J64" s="147"/>
      <c r="K64" s="148"/>
      <c r="L64" s="146"/>
      <c r="M64" s="146"/>
      <c r="N64" s="146"/>
      <c r="O64" s="146"/>
      <c r="P64" s="146"/>
      <c r="Q64" s="146"/>
      <c r="R64" s="170"/>
      <c r="S64" s="171"/>
      <c r="T64" s="172"/>
      <c r="U64" s="172"/>
      <c r="V64" s="106">
        <f t="shared" si="1"/>
        <v>0</v>
      </c>
      <c r="W64" s="149"/>
      <c r="X64" s="150"/>
      <c r="Y64" s="150"/>
      <c r="Z64" s="150"/>
      <c r="AA64" s="125">
        <f t="shared" si="4"/>
        <v>0</v>
      </c>
      <c r="AB64" s="125"/>
      <c r="AC64" s="168">
        <f t="shared" si="5"/>
        <v>0</v>
      </c>
      <c r="AD64" s="169"/>
      <c r="AE64" s="93" t="str">
        <f t="shared" si="2"/>
        <v/>
      </c>
      <c r="AH64" s="47"/>
      <c r="AM64" s="97" t="str">
        <f t="shared" si="3"/>
        <v/>
      </c>
    </row>
    <row r="65" spans="1:39" ht="24.75" customHeight="1" x14ac:dyDescent="0.2">
      <c r="A65" s="145"/>
      <c r="B65" s="146"/>
      <c r="C65" s="146"/>
      <c r="D65" s="146"/>
      <c r="E65" s="146"/>
      <c r="F65" s="146"/>
      <c r="G65" s="146"/>
      <c r="H65" s="146"/>
      <c r="I65" s="146"/>
      <c r="J65" s="147"/>
      <c r="K65" s="148"/>
      <c r="L65" s="146"/>
      <c r="M65" s="146"/>
      <c r="N65" s="146"/>
      <c r="O65" s="146"/>
      <c r="P65" s="146"/>
      <c r="Q65" s="146"/>
      <c r="R65" s="170"/>
      <c r="S65" s="171"/>
      <c r="T65" s="172"/>
      <c r="U65" s="172"/>
      <c r="V65" s="106">
        <f t="shared" si="1"/>
        <v>0</v>
      </c>
      <c r="W65" s="149"/>
      <c r="X65" s="150"/>
      <c r="Y65" s="150"/>
      <c r="Z65" s="150"/>
      <c r="AA65" s="125">
        <f t="shared" si="4"/>
        <v>0</v>
      </c>
      <c r="AB65" s="125"/>
      <c r="AC65" s="168">
        <f t="shared" si="5"/>
        <v>0</v>
      </c>
      <c r="AD65" s="169"/>
      <c r="AE65" s="93" t="str">
        <f t="shared" si="2"/>
        <v/>
      </c>
      <c r="AH65" s="47"/>
      <c r="AM65" s="97" t="str">
        <f t="shared" si="3"/>
        <v/>
      </c>
    </row>
    <row r="66" spans="1:39" ht="24.75" customHeight="1" x14ac:dyDescent="0.2">
      <c r="A66" s="145"/>
      <c r="B66" s="146"/>
      <c r="C66" s="146"/>
      <c r="D66" s="146"/>
      <c r="E66" s="146"/>
      <c r="F66" s="146"/>
      <c r="G66" s="146"/>
      <c r="H66" s="146"/>
      <c r="I66" s="146"/>
      <c r="J66" s="147"/>
      <c r="K66" s="148"/>
      <c r="L66" s="146"/>
      <c r="M66" s="146"/>
      <c r="N66" s="146"/>
      <c r="O66" s="146"/>
      <c r="P66" s="146"/>
      <c r="Q66" s="146"/>
      <c r="R66" s="170"/>
      <c r="S66" s="171"/>
      <c r="T66" s="172"/>
      <c r="U66" s="172"/>
      <c r="V66" s="106">
        <f t="shared" si="1"/>
        <v>0</v>
      </c>
      <c r="W66" s="149"/>
      <c r="X66" s="150"/>
      <c r="Y66" s="150"/>
      <c r="Z66" s="150"/>
      <c r="AA66" s="125">
        <f t="shared" si="4"/>
        <v>0</v>
      </c>
      <c r="AB66" s="125"/>
      <c r="AC66" s="168">
        <f t="shared" si="5"/>
        <v>0</v>
      </c>
      <c r="AD66" s="169"/>
      <c r="AE66" s="93" t="str">
        <f t="shared" si="2"/>
        <v/>
      </c>
      <c r="AH66" s="47"/>
      <c r="AM66" s="97" t="str">
        <f t="shared" si="3"/>
        <v/>
      </c>
    </row>
    <row r="67" spans="1:39" ht="24.75" customHeight="1" x14ac:dyDescent="0.2">
      <c r="A67" s="145"/>
      <c r="B67" s="146"/>
      <c r="C67" s="146"/>
      <c r="D67" s="146"/>
      <c r="E67" s="146"/>
      <c r="F67" s="146"/>
      <c r="G67" s="146"/>
      <c r="H67" s="146"/>
      <c r="I67" s="146"/>
      <c r="J67" s="147"/>
      <c r="K67" s="148"/>
      <c r="L67" s="146"/>
      <c r="M67" s="146"/>
      <c r="N67" s="146"/>
      <c r="O67" s="146"/>
      <c r="P67" s="146"/>
      <c r="Q67" s="146"/>
      <c r="R67" s="170"/>
      <c r="S67" s="171"/>
      <c r="T67" s="172"/>
      <c r="U67" s="172"/>
      <c r="V67" s="106">
        <f t="shared" si="1"/>
        <v>0</v>
      </c>
      <c r="W67" s="149"/>
      <c r="X67" s="150"/>
      <c r="Y67" s="150"/>
      <c r="Z67" s="150"/>
      <c r="AA67" s="125">
        <f t="shared" si="4"/>
        <v>0</v>
      </c>
      <c r="AB67" s="125"/>
      <c r="AC67" s="168">
        <f t="shared" si="5"/>
        <v>0</v>
      </c>
      <c r="AD67" s="169"/>
      <c r="AE67" s="93" t="str">
        <f t="shared" si="2"/>
        <v/>
      </c>
      <c r="AH67" s="47"/>
      <c r="AM67" s="97" t="str">
        <f t="shared" si="3"/>
        <v/>
      </c>
    </row>
    <row r="68" spans="1:39" ht="24.75" customHeight="1" x14ac:dyDescent="0.2">
      <c r="A68" s="145"/>
      <c r="B68" s="146"/>
      <c r="C68" s="146"/>
      <c r="D68" s="146"/>
      <c r="E68" s="146"/>
      <c r="F68" s="146"/>
      <c r="G68" s="146"/>
      <c r="H68" s="146"/>
      <c r="I68" s="146"/>
      <c r="J68" s="147"/>
      <c r="K68" s="148"/>
      <c r="L68" s="146"/>
      <c r="M68" s="146"/>
      <c r="N68" s="146"/>
      <c r="O68" s="146"/>
      <c r="P68" s="146"/>
      <c r="Q68" s="146"/>
      <c r="R68" s="170"/>
      <c r="S68" s="171"/>
      <c r="T68" s="172"/>
      <c r="U68" s="172"/>
      <c r="V68" s="106">
        <f t="shared" si="1"/>
        <v>0</v>
      </c>
      <c r="W68" s="149"/>
      <c r="X68" s="150"/>
      <c r="Y68" s="150"/>
      <c r="Z68" s="150"/>
      <c r="AA68" s="125">
        <f t="shared" si="4"/>
        <v>0</v>
      </c>
      <c r="AB68" s="125"/>
      <c r="AC68" s="168">
        <f t="shared" si="5"/>
        <v>0</v>
      </c>
      <c r="AD68" s="169"/>
      <c r="AE68" s="93" t="str">
        <f t="shared" si="2"/>
        <v/>
      </c>
      <c r="AH68" s="47"/>
      <c r="AM68" s="97" t="str">
        <f t="shared" si="3"/>
        <v/>
      </c>
    </row>
    <row r="69" spans="1:39" ht="24.75" customHeight="1" x14ac:dyDescent="0.2">
      <c r="A69" s="145"/>
      <c r="B69" s="146"/>
      <c r="C69" s="146"/>
      <c r="D69" s="146"/>
      <c r="E69" s="146"/>
      <c r="F69" s="146"/>
      <c r="G69" s="146"/>
      <c r="H69" s="146"/>
      <c r="I69" s="146"/>
      <c r="J69" s="147"/>
      <c r="K69" s="148"/>
      <c r="L69" s="146"/>
      <c r="M69" s="146"/>
      <c r="N69" s="146"/>
      <c r="O69" s="146"/>
      <c r="P69" s="146"/>
      <c r="Q69" s="146"/>
      <c r="R69" s="170"/>
      <c r="S69" s="171"/>
      <c r="T69" s="172"/>
      <c r="U69" s="172"/>
      <c r="V69" s="106">
        <f t="shared" si="1"/>
        <v>0</v>
      </c>
      <c r="W69" s="149"/>
      <c r="X69" s="150"/>
      <c r="Y69" s="150"/>
      <c r="Z69" s="150"/>
      <c r="AA69" s="125">
        <f t="shared" si="4"/>
        <v>0</v>
      </c>
      <c r="AB69" s="125"/>
      <c r="AC69" s="168">
        <f t="shared" si="5"/>
        <v>0</v>
      </c>
      <c r="AD69" s="169"/>
      <c r="AE69" s="93" t="str">
        <f t="shared" si="2"/>
        <v/>
      </c>
      <c r="AH69" s="47"/>
      <c r="AM69" s="97" t="str">
        <f t="shared" si="3"/>
        <v/>
      </c>
    </row>
    <row r="70" spans="1:39" ht="24.75" customHeight="1" x14ac:dyDescent="0.2">
      <c r="A70" s="145"/>
      <c r="B70" s="146"/>
      <c r="C70" s="146"/>
      <c r="D70" s="146"/>
      <c r="E70" s="146"/>
      <c r="F70" s="146"/>
      <c r="G70" s="146"/>
      <c r="H70" s="146"/>
      <c r="I70" s="146"/>
      <c r="J70" s="147"/>
      <c r="K70" s="148"/>
      <c r="L70" s="146"/>
      <c r="M70" s="146"/>
      <c r="N70" s="146"/>
      <c r="O70" s="146"/>
      <c r="P70" s="146"/>
      <c r="Q70" s="146"/>
      <c r="R70" s="170"/>
      <c r="S70" s="171"/>
      <c r="T70" s="172"/>
      <c r="U70" s="172"/>
      <c r="V70" s="106">
        <f t="shared" si="1"/>
        <v>0</v>
      </c>
      <c r="W70" s="149"/>
      <c r="X70" s="150"/>
      <c r="Y70" s="150"/>
      <c r="Z70" s="150"/>
      <c r="AA70" s="125">
        <f t="shared" si="4"/>
        <v>0</v>
      </c>
      <c r="AB70" s="125"/>
      <c r="AC70" s="168">
        <f t="shared" si="5"/>
        <v>0</v>
      </c>
      <c r="AD70" s="169"/>
      <c r="AE70" s="93" t="str">
        <f t="shared" si="2"/>
        <v/>
      </c>
      <c r="AH70" s="47"/>
      <c r="AM70" s="97" t="str">
        <f t="shared" si="3"/>
        <v/>
      </c>
    </row>
    <row r="71" spans="1:39" ht="24.75" customHeight="1" x14ac:dyDescent="0.2">
      <c r="A71" s="145"/>
      <c r="B71" s="146"/>
      <c r="C71" s="146"/>
      <c r="D71" s="146"/>
      <c r="E71" s="146"/>
      <c r="F71" s="146"/>
      <c r="G71" s="146"/>
      <c r="H71" s="146"/>
      <c r="I71" s="146"/>
      <c r="J71" s="147"/>
      <c r="K71" s="148"/>
      <c r="L71" s="146"/>
      <c r="M71" s="146"/>
      <c r="N71" s="146"/>
      <c r="O71" s="146"/>
      <c r="P71" s="146"/>
      <c r="Q71" s="146"/>
      <c r="R71" s="170"/>
      <c r="S71" s="171"/>
      <c r="T71" s="172"/>
      <c r="U71" s="172"/>
      <c r="V71" s="106">
        <f t="shared" si="1"/>
        <v>0</v>
      </c>
      <c r="W71" s="149"/>
      <c r="X71" s="150"/>
      <c r="Y71" s="150"/>
      <c r="Z71" s="150"/>
      <c r="AA71" s="125">
        <f t="shared" si="4"/>
        <v>0</v>
      </c>
      <c r="AB71" s="125"/>
      <c r="AC71" s="168">
        <f t="shared" si="5"/>
        <v>0</v>
      </c>
      <c r="AD71" s="169"/>
      <c r="AE71" s="93" t="str">
        <f t="shared" si="2"/>
        <v/>
      </c>
      <c r="AH71" s="47"/>
      <c r="AM71" s="97" t="str">
        <f t="shared" si="3"/>
        <v/>
      </c>
    </row>
    <row r="72" spans="1:39" ht="24.75" customHeight="1" x14ac:dyDescent="0.2">
      <c r="A72" s="145"/>
      <c r="B72" s="146"/>
      <c r="C72" s="146"/>
      <c r="D72" s="146"/>
      <c r="E72" s="146"/>
      <c r="F72" s="146"/>
      <c r="G72" s="146"/>
      <c r="H72" s="146"/>
      <c r="I72" s="146"/>
      <c r="J72" s="147"/>
      <c r="K72" s="148"/>
      <c r="L72" s="146"/>
      <c r="M72" s="146"/>
      <c r="N72" s="146"/>
      <c r="O72" s="146"/>
      <c r="P72" s="146"/>
      <c r="Q72" s="146"/>
      <c r="R72" s="170"/>
      <c r="S72" s="171"/>
      <c r="T72" s="172"/>
      <c r="U72" s="172"/>
      <c r="V72" s="106">
        <f t="shared" si="1"/>
        <v>0</v>
      </c>
      <c r="W72" s="149"/>
      <c r="X72" s="150"/>
      <c r="Y72" s="150"/>
      <c r="Z72" s="150"/>
      <c r="AA72" s="125">
        <f t="shared" si="4"/>
        <v>0</v>
      </c>
      <c r="AB72" s="125"/>
      <c r="AC72" s="168">
        <f t="shared" si="5"/>
        <v>0</v>
      </c>
      <c r="AD72" s="169"/>
      <c r="AE72" s="93" t="str">
        <f t="shared" si="2"/>
        <v/>
      </c>
      <c r="AH72" s="47"/>
      <c r="AM72" s="97" t="str">
        <f t="shared" si="3"/>
        <v/>
      </c>
    </row>
    <row r="73" spans="1:39" ht="24.75" customHeight="1" x14ac:dyDescent="0.2">
      <c r="A73" s="145"/>
      <c r="B73" s="146"/>
      <c r="C73" s="146"/>
      <c r="D73" s="146"/>
      <c r="E73" s="146"/>
      <c r="F73" s="146"/>
      <c r="G73" s="146"/>
      <c r="H73" s="146"/>
      <c r="I73" s="146"/>
      <c r="J73" s="147"/>
      <c r="K73" s="148"/>
      <c r="L73" s="146"/>
      <c r="M73" s="146"/>
      <c r="N73" s="146"/>
      <c r="O73" s="146"/>
      <c r="P73" s="146"/>
      <c r="Q73" s="146"/>
      <c r="R73" s="170"/>
      <c r="S73" s="171"/>
      <c r="T73" s="172"/>
      <c r="U73" s="172"/>
      <c r="V73" s="106">
        <f t="shared" si="1"/>
        <v>0</v>
      </c>
      <c r="W73" s="149"/>
      <c r="X73" s="150"/>
      <c r="Y73" s="150"/>
      <c r="Z73" s="150"/>
      <c r="AA73" s="125">
        <f t="shared" si="4"/>
        <v>0</v>
      </c>
      <c r="AB73" s="125"/>
      <c r="AC73" s="168">
        <f t="shared" si="5"/>
        <v>0</v>
      </c>
      <c r="AD73" s="169"/>
      <c r="AE73" s="93" t="str">
        <f t="shared" si="2"/>
        <v/>
      </c>
      <c r="AF73" s="1"/>
      <c r="AH73" s="47"/>
      <c r="AM73" s="97" t="str">
        <f t="shared" si="3"/>
        <v/>
      </c>
    </row>
    <row r="74" spans="1:39" ht="24.75" customHeight="1" x14ac:dyDescent="0.2">
      <c r="A74" s="145"/>
      <c r="B74" s="146"/>
      <c r="C74" s="146"/>
      <c r="D74" s="146"/>
      <c r="E74" s="146"/>
      <c r="F74" s="146"/>
      <c r="G74" s="146"/>
      <c r="H74" s="146"/>
      <c r="I74" s="146"/>
      <c r="J74" s="147"/>
      <c r="K74" s="148"/>
      <c r="L74" s="146"/>
      <c r="M74" s="146"/>
      <c r="N74" s="146"/>
      <c r="O74" s="146"/>
      <c r="P74" s="146"/>
      <c r="Q74" s="146"/>
      <c r="R74" s="170"/>
      <c r="S74" s="171"/>
      <c r="T74" s="172"/>
      <c r="U74" s="172"/>
      <c r="V74" s="106">
        <f t="shared" si="1"/>
        <v>0</v>
      </c>
      <c r="W74" s="149"/>
      <c r="X74" s="150"/>
      <c r="Y74" s="150"/>
      <c r="Z74" s="150"/>
      <c r="AA74" s="125">
        <f t="shared" si="4"/>
        <v>0</v>
      </c>
      <c r="AB74" s="125"/>
      <c r="AC74" s="168">
        <f t="shared" si="5"/>
        <v>0</v>
      </c>
      <c r="AD74" s="169"/>
      <c r="AE74" s="93" t="str">
        <f t="shared" si="2"/>
        <v/>
      </c>
      <c r="AH74" s="47"/>
      <c r="AM74" s="97" t="str">
        <f t="shared" si="3"/>
        <v/>
      </c>
    </row>
    <row r="75" spans="1:39" ht="24.75" customHeight="1" x14ac:dyDescent="0.2">
      <c r="A75" s="145"/>
      <c r="B75" s="146"/>
      <c r="C75" s="146"/>
      <c r="D75" s="146"/>
      <c r="E75" s="146"/>
      <c r="F75" s="146"/>
      <c r="G75" s="146"/>
      <c r="H75" s="146"/>
      <c r="I75" s="146"/>
      <c r="J75" s="147"/>
      <c r="K75" s="148"/>
      <c r="L75" s="146"/>
      <c r="M75" s="146"/>
      <c r="N75" s="146"/>
      <c r="O75" s="146"/>
      <c r="P75" s="146"/>
      <c r="Q75" s="146"/>
      <c r="R75" s="170"/>
      <c r="S75" s="171"/>
      <c r="T75" s="172"/>
      <c r="U75" s="172"/>
      <c r="V75" s="106">
        <f t="shared" si="1"/>
        <v>0</v>
      </c>
      <c r="W75" s="149"/>
      <c r="X75" s="150"/>
      <c r="Y75" s="150"/>
      <c r="Z75" s="150"/>
      <c r="AA75" s="125">
        <f t="shared" si="4"/>
        <v>0</v>
      </c>
      <c r="AB75" s="125"/>
      <c r="AC75" s="168">
        <f t="shared" si="5"/>
        <v>0</v>
      </c>
      <c r="AD75" s="169"/>
      <c r="AE75" s="93" t="str">
        <f t="shared" si="2"/>
        <v/>
      </c>
      <c r="AH75" s="47"/>
      <c r="AM75" s="97" t="str">
        <f t="shared" si="3"/>
        <v/>
      </c>
    </row>
    <row r="76" spans="1:39" ht="24.75" customHeight="1" thickBot="1" x14ac:dyDescent="0.25">
      <c r="A76" s="121"/>
      <c r="B76" s="122"/>
      <c r="C76" s="122"/>
      <c r="D76" s="122"/>
      <c r="E76" s="122"/>
      <c r="F76" s="122"/>
      <c r="G76" s="122"/>
      <c r="H76" s="122"/>
      <c r="I76" s="122"/>
      <c r="J76" s="123"/>
      <c r="K76" s="124"/>
      <c r="L76" s="122"/>
      <c r="M76" s="122"/>
      <c r="N76" s="122"/>
      <c r="O76" s="122"/>
      <c r="P76" s="122"/>
      <c r="Q76" s="122"/>
      <c r="R76" s="161"/>
      <c r="S76" s="162"/>
      <c r="T76" s="120"/>
      <c r="U76" s="120"/>
      <c r="V76" s="107">
        <f t="shared" si="1"/>
        <v>0</v>
      </c>
      <c r="W76" s="181"/>
      <c r="X76" s="182"/>
      <c r="Y76" s="182"/>
      <c r="Z76" s="182"/>
      <c r="AA76" s="176">
        <f t="shared" si="4"/>
        <v>0</v>
      </c>
      <c r="AB76" s="176"/>
      <c r="AC76" s="173">
        <f t="shared" si="5"/>
        <v>0</v>
      </c>
      <c r="AD76" s="174"/>
      <c r="AE76" s="93" t="str">
        <f t="shared" si="2"/>
        <v/>
      </c>
      <c r="AH76" s="47"/>
      <c r="AM76" s="97" t="str">
        <f t="shared" si="3"/>
        <v/>
      </c>
    </row>
    <row r="77" spans="1:39" ht="15.9" customHeight="1" thickBot="1" x14ac:dyDescent="0.3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166">
        <f>SUM(R56:S76)</f>
        <v>0</v>
      </c>
      <c r="S77" s="167"/>
      <c r="T77" s="98"/>
      <c r="U77" s="84"/>
      <c r="V77" s="94"/>
      <c r="W77" s="163">
        <f>SUM(W56:Z76)</f>
        <v>0</v>
      </c>
      <c r="X77" s="164"/>
      <c r="Y77" s="164"/>
      <c r="Z77" s="165"/>
      <c r="AA77" s="153">
        <f>SUM(AA56:AA76)</f>
        <v>0</v>
      </c>
      <c r="AB77" s="154"/>
      <c r="AC77" s="175">
        <f>SUM(AC56:AC76)</f>
        <v>0</v>
      </c>
      <c r="AD77" s="167"/>
      <c r="AM77" s="95">
        <f>SUM(AM56:AM76)</f>
        <v>0</v>
      </c>
    </row>
    <row r="78" spans="1:39" ht="12" customHeight="1" thickBot="1" x14ac:dyDescent="0.25">
      <c r="A78" s="22"/>
      <c r="B78" s="22"/>
      <c r="C78" s="22"/>
      <c r="D78" s="22"/>
      <c r="E78" s="22"/>
      <c r="F78" s="22"/>
      <c r="G78" s="22"/>
      <c r="H78" s="22"/>
      <c r="I78" s="22"/>
      <c r="J78" s="22"/>
      <c r="L78" s="22"/>
      <c r="M78" s="22"/>
      <c r="N78" s="22"/>
      <c r="O78" s="22"/>
      <c r="P78" s="22"/>
      <c r="Q78" s="22"/>
      <c r="R78" s="59">
        <f ca="1">SUMIF(K56:Q76,"Ostatní nezpůsobilé výdaje",R56:S76)</f>
        <v>0</v>
      </c>
      <c r="S78" s="59"/>
      <c r="T78" s="23"/>
      <c r="U78" s="23"/>
      <c r="V78" s="23"/>
      <c r="W78" s="48"/>
      <c r="X78" s="48"/>
      <c r="Y78" s="48"/>
      <c r="Z78" s="48"/>
      <c r="AA78" s="49"/>
      <c r="AB78" s="49"/>
      <c r="AC78" s="49"/>
      <c r="AD78" s="49"/>
    </row>
    <row r="79" spans="1:39" ht="18" customHeight="1" thickBot="1" x14ac:dyDescent="0.3">
      <c r="A79" s="22"/>
      <c r="B79" s="22"/>
      <c r="C79" s="22"/>
      <c r="D79" s="22"/>
      <c r="E79" s="22"/>
      <c r="F79" s="22"/>
      <c r="G79" s="22"/>
      <c r="H79" s="22"/>
      <c r="I79" s="22"/>
      <c r="J79" s="22"/>
      <c r="L79" s="22"/>
      <c r="M79" s="22"/>
      <c r="N79" s="22"/>
      <c r="O79" s="22"/>
      <c r="P79" s="22"/>
      <c r="Q79" s="22"/>
      <c r="R79" s="178" t="s">
        <v>142</v>
      </c>
      <c r="S79" s="179"/>
      <c r="T79" s="179"/>
      <c r="U79" s="179"/>
      <c r="V79" s="179"/>
      <c r="W79" s="179"/>
      <c r="X79" s="179"/>
      <c r="Y79" s="180"/>
      <c r="Z79" s="151" t="str">
        <f>IFERROR(AM77/R77,"")</f>
        <v/>
      </c>
      <c r="AA79" s="152"/>
      <c r="AB79" s="49"/>
      <c r="AC79" s="49"/>
      <c r="AD79" s="49"/>
      <c r="AE79" s="96"/>
    </row>
    <row r="80" spans="1:39" ht="14.25" customHeight="1" thickBot="1" x14ac:dyDescent="0.25">
      <c r="A80" s="183" t="s">
        <v>66</v>
      </c>
      <c r="B80" s="183"/>
      <c r="C80" s="183"/>
      <c r="D80" s="183"/>
      <c r="E80" s="183"/>
      <c r="F80" s="183"/>
      <c r="G80" s="183"/>
      <c r="H80" s="183"/>
      <c r="I80" s="183"/>
      <c r="J80" s="183"/>
      <c r="K80" s="183"/>
      <c r="L80" s="183"/>
      <c r="M80" s="183"/>
      <c r="N80" s="183"/>
      <c r="O80" s="183"/>
      <c r="P80" s="183"/>
      <c r="Q80" s="183"/>
      <c r="R80" s="183"/>
      <c r="S80" s="23"/>
      <c r="U80" s="23"/>
      <c r="V80" s="23"/>
      <c r="W80" s="48"/>
      <c r="X80" s="48"/>
      <c r="Y80" s="48"/>
      <c r="Z80" s="48"/>
      <c r="AA80" s="49"/>
      <c r="AB80" s="49"/>
      <c r="AC80" s="49"/>
      <c r="AD80" s="49"/>
    </row>
    <row r="81" spans="1:32" ht="15.9" customHeight="1" thickBot="1" x14ac:dyDescent="0.25">
      <c r="A81" s="142" t="s">
        <v>59</v>
      </c>
      <c r="B81" s="143"/>
      <c r="C81" s="143"/>
      <c r="D81" s="143"/>
      <c r="E81" s="143"/>
      <c r="F81" s="143"/>
      <c r="G81" s="143"/>
      <c r="H81" s="143"/>
      <c r="I81" s="143"/>
      <c r="J81" s="143"/>
      <c r="K81" s="143"/>
      <c r="L81" s="143"/>
      <c r="M81" s="143"/>
      <c r="N81" s="143"/>
      <c r="O81" s="143"/>
      <c r="P81" s="143"/>
      <c r="Q81" s="143"/>
      <c r="R81" s="144"/>
      <c r="U81" s="6"/>
      <c r="V81" s="155">
        <f>R77</f>
        <v>0</v>
      </c>
      <c r="W81" s="156"/>
      <c r="X81" s="156"/>
      <c r="Y81" s="156"/>
      <c r="Z81" s="157"/>
      <c r="AA81" s="49"/>
      <c r="AB81" s="49"/>
      <c r="AC81" s="49"/>
      <c r="AD81" s="49"/>
      <c r="AE81" s="13"/>
      <c r="AF81" s="13"/>
    </row>
    <row r="82" spans="1:32" ht="15.9" customHeight="1" thickBot="1" x14ac:dyDescent="0.2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3"/>
      <c r="S82" s="23"/>
      <c r="T82" s="23"/>
      <c r="U82" s="23"/>
      <c r="V82" s="99"/>
      <c r="W82" s="100"/>
      <c r="X82" s="100"/>
      <c r="Y82" s="100"/>
      <c r="Z82" s="100"/>
      <c r="AA82" s="49"/>
      <c r="AB82" s="49"/>
      <c r="AC82" s="49"/>
      <c r="AD82" s="49"/>
      <c r="AE82" s="13"/>
      <c r="AF82" s="13"/>
    </row>
    <row r="83" spans="1:32" ht="15.9" customHeight="1" thickBot="1" x14ac:dyDescent="0.25">
      <c r="A83" s="114" t="s">
        <v>48</v>
      </c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6"/>
      <c r="U83" s="6"/>
      <c r="V83" s="108">
        <f ca="1">R77-R78</f>
        <v>0</v>
      </c>
      <c r="W83" s="109"/>
      <c r="X83" s="109"/>
      <c r="Y83" s="109"/>
      <c r="Z83" s="110"/>
      <c r="AA83" s="50"/>
      <c r="AB83" s="50"/>
      <c r="AC83" s="50"/>
      <c r="AD83" s="50"/>
      <c r="AE83" s="13"/>
      <c r="AF83" s="13"/>
    </row>
    <row r="84" spans="1:32" ht="15.9" customHeight="1" thickBot="1" x14ac:dyDescent="0.25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U84" s="6"/>
      <c r="V84" s="101"/>
      <c r="W84" s="101"/>
      <c r="X84" s="101"/>
      <c r="Y84" s="101"/>
      <c r="Z84" s="101"/>
      <c r="AA84" s="50"/>
      <c r="AB84" s="50"/>
      <c r="AC84" s="50"/>
      <c r="AD84" s="50"/>
      <c r="AE84" s="13"/>
      <c r="AF84" s="13"/>
    </row>
    <row r="85" spans="1:32" ht="15.9" customHeight="1" thickBot="1" x14ac:dyDescent="0.25">
      <c r="A85" s="130" t="s">
        <v>132</v>
      </c>
      <c r="B85" s="131"/>
      <c r="C85" s="131"/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2"/>
      <c r="S85" s="13"/>
      <c r="U85" s="6"/>
      <c r="V85" s="158"/>
      <c r="W85" s="159"/>
      <c r="X85" s="159"/>
      <c r="Y85" s="159"/>
      <c r="Z85" s="160"/>
      <c r="AA85" s="50"/>
      <c r="AB85" s="50"/>
      <c r="AC85" s="50"/>
      <c r="AD85" s="50"/>
      <c r="AE85" s="13"/>
      <c r="AF85" s="13"/>
    </row>
    <row r="86" spans="1:32" ht="15.9" customHeight="1" thickBot="1" x14ac:dyDescent="0.25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13"/>
      <c r="U86" s="6"/>
      <c r="V86" s="101"/>
      <c r="W86" s="101"/>
      <c r="X86" s="101"/>
      <c r="Y86" s="101"/>
      <c r="Z86" s="101"/>
      <c r="AA86" s="50"/>
      <c r="AB86" s="50"/>
      <c r="AC86" s="50"/>
      <c r="AD86" s="50"/>
      <c r="AE86" s="13"/>
      <c r="AF86" s="13"/>
    </row>
    <row r="87" spans="1:32" ht="15.9" customHeight="1" thickBot="1" x14ac:dyDescent="0.25">
      <c r="A87" s="130" t="s">
        <v>130</v>
      </c>
      <c r="B87" s="131"/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  <c r="P87" s="131"/>
      <c r="Q87" s="131"/>
      <c r="R87" s="132"/>
      <c r="S87" s="13"/>
      <c r="U87" s="6"/>
      <c r="V87" s="111">
        <f ca="1">V83-V85</f>
        <v>0</v>
      </c>
      <c r="W87" s="112"/>
      <c r="X87" s="112"/>
      <c r="Y87" s="112"/>
      <c r="Z87" s="113"/>
      <c r="AA87" s="50"/>
      <c r="AB87" s="50"/>
      <c r="AC87" s="50"/>
      <c r="AD87" s="50"/>
      <c r="AE87" s="13"/>
      <c r="AF87" s="13"/>
    </row>
    <row r="88" spans="1:32" ht="15.9" customHeight="1" thickBot="1" x14ac:dyDescent="0.25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13"/>
      <c r="U88" s="6"/>
      <c r="V88" s="101"/>
      <c r="W88" s="101"/>
      <c r="X88" s="101"/>
      <c r="Y88" s="101"/>
      <c r="Z88" s="101"/>
      <c r="AA88" s="50"/>
      <c r="AB88" s="50"/>
      <c r="AC88" s="50"/>
      <c r="AD88" s="50"/>
      <c r="AE88" s="13"/>
      <c r="AF88" s="13"/>
    </row>
    <row r="89" spans="1:32" ht="15.9" customHeight="1" thickBot="1" x14ac:dyDescent="0.3">
      <c r="A89" s="130" t="s">
        <v>141</v>
      </c>
      <c r="B89" s="131"/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1"/>
      <c r="Q89" s="131"/>
      <c r="R89" s="132"/>
      <c r="S89" s="13"/>
      <c r="U89" s="6"/>
      <c r="V89" s="133"/>
      <c r="W89" s="134"/>
      <c r="X89" s="134"/>
      <c r="Y89" s="134"/>
      <c r="Z89" s="135"/>
      <c r="AA89" s="126" t="str">
        <f>IF(V89&lt;=1, "OK", "Pozor, číslo nemůže být větší než 1")</f>
        <v>OK</v>
      </c>
      <c r="AB89" s="127"/>
      <c r="AC89" s="91"/>
      <c r="AD89" s="91"/>
      <c r="AE89" s="91"/>
      <c r="AF89" s="91"/>
    </row>
    <row r="90" spans="1:32" s="13" customFormat="1" ht="15.9" customHeight="1" thickBot="1" x14ac:dyDescent="0.25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U90" s="50"/>
      <c r="V90" s="101"/>
      <c r="W90" s="101"/>
      <c r="X90" s="101"/>
      <c r="Y90" s="101"/>
      <c r="Z90" s="101"/>
      <c r="AA90" s="50"/>
      <c r="AB90" s="50"/>
      <c r="AC90" s="50"/>
      <c r="AD90" s="50"/>
    </row>
    <row r="91" spans="1:32" ht="15.9" customHeight="1" thickBot="1" x14ac:dyDescent="0.25">
      <c r="A91" s="142" t="s">
        <v>131</v>
      </c>
      <c r="B91" s="143"/>
      <c r="C91" s="143"/>
      <c r="D91" s="143"/>
      <c r="E91" s="143"/>
      <c r="F91" s="143"/>
      <c r="G91" s="143"/>
      <c r="H91" s="143"/>
      <c r="I91" s="143"/>
      <c r="J91" s="143"/>
      <c r="K91" s="143"/>
      <c r="L91" s="143"/>
      <c r="M91" s="143"/>
      <c r="N91" s="143"/>
      <c r="O91" s="143"/>
      <c r="P91" s="143"/>
      <c r="Q91" s="143"/>
      <c r="R91" s="144"/>
      <c r="V91" s="155">
        <f ca="1">(V83-V85)*V89</f>
        <v>0</v>
      </c>
      <c r="W91" s="156"/>
      <c r="X91" s="156"/>
      <c r="Y91" s="156"/>
      <c r="Z91" s="157"/>
    </row>
    <row r="92" spans="1:32" ht="15.9" customHeight="1" thickBot="1" x14ac:dyDescent="0.3">
      <c r="A92" s="45"/>
      <c r="B92" s="45"/>
      <c r="C92" s="45"/>
      <c r="D92" s="45"/>
      <c r="E92" s="45"/>
      <c r="F92" s="45"/>
      <c r="G92" s="45"/>
      <c r="H92" s="45"/>
      <c r="I92" s="45"/>
      <c r="J92" s="44"/>
      <c r="K92" s="44"/>
      <c r="L92" s="6"/>
      <c r="M92" s="6"/>
      <c r="N92" s="6"/>
      <c r="U92" s="6"/>
      <c r="V92" s="102"/>
      <c r="W92" s="102"/>
      <c r="X92" s="102"/>
      <c r="Y92" s="102"/>
      <c r="Z92" s="102"/>
      <c r="AA92" s="6"/>
      <c r="AB92" s="6"/>
      <c r="AC92" s="6"/>
      <c r="AD92" s="6"/>
    </row>
    <row r="93" spans="1:32" ht="15.9" customHeight="1" thickBot="1" x14ac:dyDescent="0.25">
      <c r="A93" s="114" t="s">
        <v>47</v>
      </c>
      <c r="B93" s="115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6"/>
      <c r="U93" s="6"/>
      <c r="V93" s="108">
        <f>W77</f>
        <v>0</v>
      </c>
      <c r="W93" s="109"/>
      <c r="X93" s="109"/>
      <c r="Y93" s="109"/>
      <c r="Z93" s="110"/>
      <c r="AA93" s="6"/>
      <c r="AB93" s="6"/>
      <c r="AC93" s="6"/>
      <c r="AD93" s="6"/>
    </row>
    <row r="94" spans="1:32" ht="15.9" customHeight="1" thickBot="1" x14ac:dyDescent="0.3">
      <c r="A94" s="45"/>
      <c r="B94" s="45"/>
      <c r="C94" s="45"/>
      <c r="D94" s="45"/>
      <c r="E94" s="45"/>
      <c r="F94" s="45"/>
      <c r="G94" s="45"/>
      <c r="H94" s="45"/>
      <c r="I94" s="45"/>
      <c r="J94" s="44"/>
      <c r="K94" s="44"/>
      <c r="L94" s="6"/>
      <c r="M94" s="6"/>
      <c r="N94" s="6"/>
      <c r="U94" s="6"/>
      <c r="V94" s="102"/>
      <c r="W94" s="102"/>
      <c r="X94" s="102"/>
      <c r="Y94" s="102"/>
      <c r="Z94" s="102"/>
      <c r="AA94" s="6"/>
      <c r="AB94" s="6"/>
      <c r="AC94" s="6"/>
      <c r="AD94" s="6"/>
    </row>
    <row r="95" spans="1:32" ht="15.9" customHeight="1" thickBot="1" x14ac:dyDescent="0.25">
      <c r="A95" s="130" t="s">
        <v>128</v>
      </c>
      <c r="B95" s="131"/>
      <c r="C95" s="131"/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1"/>
      <c r="Q95" s="131"/>
      <c r="R95" s="132"/>
      <c r="U95" s="6"/>
      <c r="V95" s="111">
        <f>AC77+AA77</f>
        <v>0</v>
      </c>
      <c r="W95" s="112"/>
      <c r="X95" s="112"/>
      <c r="Y95" s="112"/>
      <c r="Z95" s="113"/>
      <c r="AA95" s="6"/>
      <c r="AB95" s="6"/>
      <c r="AC95" s="6"/>
      <c r="AD95" s="6"/>
    </row>
    <row r="96" spans="1:32" ht="15.9" customHeight="1" thickBot="1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6"/>
      <c r="M96" s="6"/>
      <c r="N96" s="6"/>
      <c r="U96" s="6"/>
      <c r="V96" s="102"/>
      <c r="W96" s="103"/>
      <c r="X96" s="103"/>
      <c r="Y96" s="103"/>
      <c r="Z96" s="103"/>
      <c r="AA96" s="6"/>
      <c r="AB96" s="6"/>
      <c r="AC96" s="6"/>
      <c r="AD96" s="6"/>
    </row>
    <row r="97" spans="1:34" s="20" customFormat="1" ht="15.9" customHeight="1" thickBot="1" x14ac:dyDescent="0.3">
      <c r="A97" s="114" t="s">
        <v>133</v>
      </c>
      <c r="B97" s="115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6"/>
      <c r="U97" s="24"/>
      <c r="V97" s="139">
        <f ca="1">IFERROR(IF(V91&lt;&gt;0,V93/V91,V93/V83),0)</f>
        <v>0</v>
      </c>
      <c r="W97" s="140"/>
      <c r="X97" s="140"/>
      <c r="Y97" s="140"/>
      <c r="Z97" s="141"/>
      <c r="AA97" s="128" t="str">
        <f ca="1">IF(V97&gt;90%,"Úvěr nesmí být více jak 90 % ze skutečných ZV","OK")</f>
        <v>OK</v>
      </c>
      <c r="AB97" s="129"/>
      <c r="AC97" s="129"/>
      <c r="AD97" s="129"/>
      <c r="AE97" s="129"/>
      <c r="AF97" s="92"/>
      <c r="AH97" s="2"/>
    </row>
    <row r="98" spans="1:34" s="20" customFormat="1" ht="15.9" customHeight="1" thickBot="1" x14ac:dyDescent="0.3">
      <c r="A98" s="8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1"/>
      <c r="P98" s="2"/>
      <c r="Q98" s="2"/>
      <c r="R98" s="2"/>
      <c r="S98" s="2"/>
      <c r="T98" s="2"/>
      <c r="U98" s="2"/>
      <c r="V98" s="104"/>
      <c r="W98" s="104"/>
      <c r="X98" s="104"/>
      <c r="Y98" s="104"/>
      <c r="Z98" s="104"/>
      <c r="AA98" s="87"/>
      <c r="AB98" s="87"/>
      <c r="AC98" s="87"/>
      <c r="AD98" s="87"/>
      <c r="AE98" s="87"/>
      <c r="AF98" s="87"/>
      <c r="AH98" s="2"/>
    </row>
    <row r="99" spans="1:34" s="20" customFormat="1" ht="15.9" customHeight="1" thickBot="1" x14ac:dyDescent="0.3">
      <c r="A99" s="117" t="s">
        <v>120</v>
      </c>
      <c r="B99" s="118"/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9"/>
      <c r="U99" s="24"/>
      <c r="V99" s="269">
        <f ca="1">IFERROR(IF(V93/V91,V93/V83),0)</f>
        <v>0</v>
      </c>
      <c r="W99" s="270"/>
      <c r="X99" s="270"/>
      <c r="Y99" s="270"/>
      <c r="Z99" s="271"/>
      <c r="AA99" s="126" t="str">
        <f ca="1">IF(V99&gt;90%,"Úvěr nesmí být více jak 90 % !!!","OK")</f>
        <v>OK</v>
      </c>
      <c r="AB99" s="127"/>
      <c r="AC99" s="92"/>
      <c r="AD99" s="92"/>
      <c r="AE99" s="92"/>
      <c r="AH99" s="2"/>
    </row>
    <row r="100" spans="1:34" ht="15.9" customHeight="1" thickBot="1" x14ac:dyDescent="0.3">
      <c r="A100" s="8"/>
      <c r="O100" s="21"/>
      <c r="V100" s="104"/>
      <c r="W100" s="104"/>
      <c r="X100" s="104"/>
      <c r="Y100" s="104"/>
      <c r="Z100" s="104"/>
      <c r="AB100" s="92"/>
      <c r="AC100" s="92"/>
      <c r="AD100" s="92"/>
      <c r="AE100" s="92"/>
    </row>
    <row r="101" spans="1:34" ht="15.9" customHeight="1" thickBot="1" x14ac:dyDescent="0.25">
      <c r="A101" s="117" t="s">
        <v>51</v>
      </c>
      <c r="B101" s="118"/>
      <c r="C101" s="118"/>
      <c r="D101" s="118"/>
      <c r="E101" s="118"/>
      <c r="F101" s="118"/>
      <c r="G101" s="118"/>
      <c r="H101" s="118"/>
      <c r="I101" s="118"/>
      <c r="J101" s="118"/>
      <c r="K101" s="118"/>
      <c r="L101" s="118"/>
      <c r="M101" s="118"/>
      <c r="N101" s="118"/>
      <c r="O101" s="118"/>
      <c r="P101" s="118"/>
      <c r="Q101" s="118"/>
      <c r="R101" s="119"/>
      <c r="U101" s="6"/>
      <c r="V101" s="136"/>
      <c r="W101" s="137"/>
      <c r="X101" s="137"/>
      <c r="Y101" s="137"/>
      <c r="Z101" s="138"/>
      <c r="AA101" s="128" t="str">
        <f>IF(V101&lt;=100000, "OK", "Pozor, cena posudku max. 100 tis. Kč")</f>
        <v>OK</v>
      </c>
      <c r="AB101" s="129"/>
      <c r="AC101" s="129"/>
      <c r="AD101" s="129"/>
      <c r="AE101" s="129"/>
      <c r="AF101" s="129"/>
      <c r="AG101" s="129"/>
    </row>
    <row r="102" spans="1:34" ht="15" customHeight="1" x14ac:dyDescent="0.3">
      <c r="A102" s="76" t="s">
        <v>44</v>
      </c>
      <c r="H102" s="3"/>
      <c r="I102" s="3"/>
      <c r="J102" s="3"/>
      <c r="K102" s="4"/>
      <c r="L102" s="5"/>
      <c r="M102" s="5"/>
      <c r="N102" s="5"/>
      <c r="O102" s="5"/>
      <c r="P102" s="5"/>
      <c r="Q102" s="5"/>
      <c r="R102" s="5"/>
      <c r="S102" s="5"/>
      <c r="T102" s="5"/>
      <c r="U102" s="6"/>
      <c r="V102" s="6"/>
      <c r="W102" s="6"/>
      <c r="X102" s="6"/>
      <c r="Y102" s="10"/>
      <c r="Z102" s="10"/>
      <c r="AA102" s="6"/>
      <c r="AB102" s="6"/>
      <c r="AC102" s="6"/>
      <c r="AD102" s="6"/>
    </row>
    <row r="103" spans="1:34" ht="15" customHeight="1" x14ac:dyDescent="0.3">
      <c r="A103" s="8"/>
      <c r="H103" s="3"/>
      <c r="I103" s="3"/>
      <c r="J103" s="3"/>
      <c r="K103" s="4"/>
      <c r="L103" s="5"/>
      <c r="M103" s="5"/>
      <c r="N103" s="5"/>
      <c r="O103" s="5"/>
      <c r="P103" s="5"/>
      <c r="Q103" s="5"/>
      <c r="R103" s="5"/>
      <c r="S103" s="5"/>
      <c r="T103" s="5"/>
      <c r="U103" s="6"/>
      <c r="V103" s="6"/>
      <c r="W103" s="6"/>
      <c r="X103" s="6"/>
      <c r="Y103" s="10"/>
      <c r="Z103" s="10"/>
      <c r="AA103" s="6"/>
      <c r="AB103" s="6"/>
      <c r="AC103" s="6"/>
      <c r="AD103" s="6"/>
    </row>
    <row r="104" spans="1:34" ht="15" customHeight="1" x14ac:dyDescent="0.2">
      <c r="A104" s="191" t="s">
        <v>2</v>
      </c>
      <c r="B104" s="192"/>
      <c r="C104" s="192"/>
      <c r="D104" s="192"/>
      <c r="E104" s="193"/>
      <c r="F104" s="191" t="s">
        <v>3</v>
      </c>
      <c r="G104" s="192"/>
      <c r="H104" s="192"/>
      <c r="I104" s="192"/>
      <c r="J104" s="193"/>
      <c r="K104" s="197" t="s">
        <v>49</v>
      </c>
      <c r="L104" s="198"/>
      <c r="M104" s="198"/>
      <c r="N104" s="198"/>
      <c r="O104" s="198"/>
      <c r="P104" s="198"/>
      <c r="Q104" s="198"/>
      <c r="R104" s="198"/>
      <c r="S104" s="198"/>
      <c r="T104" s="198"/>
      <c r="U104" s="198"/>
      <c r="V104" s="198"/>
      <c r="W104" s="198"/>
      <c r="X104" s="198"/>
      <c r="Y104" s="198"/>
      <c r="Z104" s="198"/>
      <c r="AA104" s="198"/>
      <c r="AB104" s="198"/>
      <c r="AC104" s="17"/>
      <c r="AD104" s="9"/>
    </row>
    <row r="105" spans="1:34" ht="15" customHeight="1" x14ac:dyDescent="0.25">
      <c r="A105" s="194"/>
      <c r="B105" s="195"/>
      <c r="C105" s="195"/>
      <c r="D105" s="195"/>
      <c r="E105" s="196"/>
      <c r="F105" s="194"/>
      <c r="G105" s="195"/>
      <c r="H105" s="195"/>
      <c r="I105" s="195"/>
      <c r="J105" s="196"/>
      <c r="M105" s="21" t="s">
        <v>50</v>
      </c>
      <c r="N105" s="21"/>
      <c r="O105" s="21"/>
      <c r="P105" s="21"/>
      <c r="Q105" s="46"/>
      <c r="R105" s="273">
        <f>W77-A105-F105</f>
        <v>0</v>
      </c>
      <c r="S105" s="273"/>
      <c r="T105" s="273"/>
      <c r="U105" s="54"/>
      <c r="V105" s="54"/>
      <c r="W105" s="54"/>
      <c r="X105" s="54"/>
      <c r="Y105" s="184"/>
      <c r="Z105" s="184"/>
      <c r="AC105" s="276"/>
      <c r="AD105" s="276"/>
    </row>
    <row r="106" spans="1:34" ht="14.25" customHeight="1" x14ac:dyDescent="0.2"/>
    <row r="107" spans="1:34" ht="15" customHeight="1" x14ac:dyDescent="0.3">
      <c r="A107" s="76" t="s">
        <v>45</v>
      </c>
      <c r="H107" s="3"/>
      <c r="I107" s="3"/>
      <c r="J107" s="3"/>
      <c r="K107" s="4"/>
      <c r="L107" s="5"/>
      <c r="M107" s="5"/>
      <c r="N107" s="5"/>
      <c r="O107" s="5"/>
      <c r="P107" s="5"/>
      <c r="Q107" s="5"/>
      <c r="R107" s="5"/>
      <c r="S107" s="5"/>
      <c r="T107" s="5"/>
      <c r="U107" s="6"/>
      <c r="V107" s="6"/>
      <c r="W107" s="6"/>
      <c r="X107" s="6"/>
      <c r="Y107" s="6"/>
      <c r="Z107" s="6"/>
      <c r="AA107" s="6"/>
      <c r="AB107" s="6"/>
      <c r="AC107" s="6"/>
      <c r="AD107" s="6"/>
    </row>
    <row r="108" spans="1:34" ht="15" customHeight="1" thickBot="1" x14ac:dyDescent="0.25">
      <c r="S108" s="5"/>
      <c r="T108" s="5"/>
      <c r="U108" s="6"/>
      <c r="V108" s="6"/>
      <c r="W108" s="6"/>
      <c r="X108" s="6"/>
      <c r="Y108" s="6"/>
      <c r="Z108" s="6"/>
      <c r="AA108" s="6"/>
      <c r="AB108" s="6"/>
      <c r="AC108" s="6"/>
      <c r="AD108" s="6"/>
    </row>
    <row r="109" spans="1:34" ht="15" customHeight="1" thickBot="1" x14ac:dyDescent="0.35">
      <c r="A109" s="117" t="s">
        <v>28</v>
      </c>
      <c r="B109" s="118"/>
      <c r="C109" s="118"/>
      <c r="D109" s="118"/>
      <c r="E109" s="118"/>
      <c r="F109" s="118"/>
      <c r="G109" s="118"/>
      <c r="H109" s="118"/>
      <c r="I109" s="118"/>
      <c r="J109" s="118"/>
      <c r="K109" s="118"/>
      <c r="L109" s="118"/>
      <c r="M109" s="118"/>
      <c r="N109" s="118"/>
      <c r="O109" s="118"/>
      <c r="P109" s="118"/>
      <c r="Q109" s="118"/>
      <c r="R109" s="119"/>
      <c r="S109" s="5"/>
      <c r="T109" s="5"/>
      <c r="U109" s="6"/>
      <c r="V109" s="185"/>
      <c r="W109" s="186"/>
      <c r="X109" s="186"/>
      <c r="Y109" s="186"/>
      <c r="Z109" s="187"/>
      <c r="AA109" s="6"/>
      <c r="AB109" s="6"/>
      <c r="AC109" s="6"/>
      <c r="AD109" s="6"/>
    </row>
    <row r="110" spans="1:34" s="13" customFormat="1" ht="15" customHeight="1" thickBot="1" x14ac:dyDescent="0.35">
      <c r="A110" s="61"/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3"/>
      <c r="T110" s="63"/>
      <c r="U110" s="50"/>
      <c r="V110" s="60"/>
      <c r="W110" s="60"/>
      <c r="X110" s="60"/>
      <c r="Y110" s="60"/>
      <c r="Z110" s="60"/>
      <c r="AA110" s="50"/>
      <c r="AB110" s="50"/>
      <c r="AC110" s="50"/>
      <c r="AD110" s="50"/>
    </row>
    <row r="111" spans="1:34" ht="17.100000000000001" customHeight="1" thickBot="1" x14ac:dyDescent="0.35">
      <c r="A111" s="117" t="s">
        <v>62</v>
      </c>
      <c r="B111" s="118"/>
      <c r="C111" s="118"/>
      <c r="D111" s="118"/>
      <c r="E111" s="118"/>
      <c r="F111" s="118"/>
      <c r="G111" s="118"/>
      <c r="H111" s="118"/>
      <c r="I111" s="118"/>
      <c r="J111" s="118"/>
      <c r="K111" s="118"/>
      <c r="L111" s="118"/>
      <c r="M111" s="118"/>
      <c r="N111" s="118"/>
      <c r="O111" s="118"/>
      <c r="P111" s="118"/>
      <c r="Q111" s="118"/>
      <c r="R111" s="119"/>
      <c r="V111" s="185"/>
      <c r="W111" s="186"/>
      <c r="X111" s="186"/>
      <c r="Y111" s="186"/>
      <c r="Z111" s="187"/>
    </row>
    <row r="112" spans="1:34" s="13" customFormat="1" ht="17.100000000000001" customHeight="1" thickBot="1" x14ac:dyDescent="0.35">
      <c r="A112" s="30"/>
      <c r="B112" s="35"/>
      <c r="G112" s="64"/>
      <c r="H112" s="64"/>
      <c r="I112" s="30"/>
      <c r="O112" s="65"/>
      <c r="V112" s="60"/>
      <c r="W112" s="60"/>
      <c r="X112" s="60"/>
      <c r="Y112" s="60"/>
      <c r="Z112" s="60"/>
    </row>
    <row r="113" spans="1:30" s="1" customFormat="1" ht="15" customHeight="1" thickBot="1" x14ac:dyDescent="0.35">
      <c r="A113" s="117" t="s">
        <v>63</v>
      </c>
      <c r="B113" s="118"/>
      <c r="C113" s="118"/>
      <c r="D113" s="118"/>
      <c r="E113" s="118"/>
      <c r="F113" s="118"/>
      <c r="G113" s="118"/>
      <c r="H113" s="118"/>
      <c r="I113" s="118"/>
      <c r="J113" s="118"/>
      <c r="K113" s="118"/>
      <c r="L113" s="118"/>
      <c r="M113" s="118"/>
      <c r="N113" s="118"/>
      <c r="O113" s="118"/>
      <c r="P113" s="118"/>
      <c r="Q113" s="118"/>
      <c r="R113" s="119"/>
      <c r="S113" s="2"/>
      <c r="T113" s="2"/>
      <c r="U113" s="2"/>
      <c r="V113" s="185"/>
      <c r="W113" s="186"/>
      <c r="X113" s="186"/>
      <c r="Y113" s="186"/>
      <c r="Z113" s="187"/>
      <c r="AA113" s="2"/>
      <c r="AB113" s="2"/>
    </row>
    <row r="114" spans="1:30" s="30" customFormat="1" ht="15" customHeight="1" thickBot="1" x14ac:dyDescent="0.35">
      <c r="B114" s="34"/>
      <c r="C114" s="34"/>
      <c r="D114" s="34"/>
      <c r="E114" s="34"/>
      <c r="G114" s="64"/>
      <c r="H114" s="64"/>
      <c r="J114" s="13"/>
      <c r="K114" s="13"/>
      <c r="Q114" s="13"/>
      <c r="R114" s="13"/>
      <c r="S114" s="13"/>
      <c r="T114" s="13"/>
      <c r="U114" s="13"/>
      <c r="V114" s="60"/>
      <c r="W114" s="60"/>
      <c r="X114" s="60"/>
      <c r="Y114" s="60"/>
      <c r="Z114" s="60"/>
      <c r="AA114" s="13"/>
      <c r="AB114" s="13"/>
    </row>
    <row r="115" spans="1:30" s="1" customFormat="1" ht="15" customHeight="1" thickBot="1" x14ac:dyDescent="0.35">
      <c r="A115" s="117" t="s">
        <v>64</v>
      </c>
      <c r="B115" s="118"/>
      <c r="C115" s="118"/>
      <c r="D115" s="118"/>
      <c r="E115" s="118"/>
      <c r="F115" s="118"/>
      <c r="G115" s="118"/>
      <c r="H115" s="118"/>
      <c r="I115" s="118"/>
      <c r="J115" s="118"/>
      <c r="K115" s="118"/>
      <c r="L115" s="118"/>
      <c r="M115" s="118"/>
      <c r="N115" s="118"/>
      <c r="O115" s="118"/>
      <c r="P115" s="118"/>
      <c r="Q115" s="118"/>
      <c r="R115" s="119"/>
      <c r="S115" s="2"/>
      <c r="T115" s="2"/>
      <c r="U115" s="2"/>
      <c r="V115" s="188"/>
      <c r="W115" s="189"/>
      <c r="X115" s="189"/>
      <c r="Y115" s="189"/>
      <c r="Z115" s="190"/>
      <c r="AA115" s="2"/>
      <c r="AB115" s="2"/>
    </row>
    <row r="116" spans="1:30" ht="11.4" x14ac:dyDescent="0.2">
      <c r="B116" s="19"/>
      <c r="C116" s="6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</row>
    <row r="117" spans="1:30" ht="29.25" customHeight="1" x14ac:dyDescent="0.2">
      <c r="B117" s="19"/>
      <c r="C117" s="6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</row>
    <row r="118" spans="1:30" s="20" customFormat="1" ht="15" customHeight="1" x14ac:dyDescent="0.2">
      <c r="A118" s="11" t="s">
        <v>11</v>
      </c>
      <c r="B118" s="177"/>
      <c r="C118" s="177"/>
      <c r="D118" s="177"/>
      <c r="E118" s="177"/>
      <c r="F118" s="177"/>
      <c r="G118" s="177"/>
      <c r="H118" s="177"/>
      <c r="I118" s="177"/>
      <c r="J118" s="177"/>
      <c r="K118" s="177"/>
      <c r="L118" s="177"/>
      <c r="M118" s="177"/>
      <c r="N118" s="177"/>
      <c r="O118" s="2"/>
      <c r="P118" s="11" t="s">
        <v>12</v>
      </c>
      <c r="Q118" s="272"/>
      <c r="R118" s="272"/>
      <c r="S118" s="272"/>
      <c r="T118" s="27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ht="8.1" customHeight="1" x14ac:dyDescent="0.2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</row>
    <row r="120" spans="1:30" ht="12" customHeight="1" x14ac:dyDescent="0.2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</row>
    <row r="121" spans="1:30" ht="24" customHeight="1" x14ac:dyDescent="0.2">
      <c r="A121" s="202" t="s">
        <v>33</v>
      </c>
      <c r="B121" s="203"/>
      <c r="C121" s="203"/>
      <c r="D121" s="203"/>
      <c r="E121" s="203"/>
      <c r="F121" s="203"/>
      <c r="G121" s="203"/>
      <c r="H121" s="203"/>
      <c r="I121" s="204"/>
      <c r="J121" s="202" t="s">
        <v>34</v>
      </c>
      <c r="K121" s="203"/>
      <c r="L121" s="203"/>
      <c r="M121" s="203"/>
      <c r="N121" s="203"/>
      <c r="O121" s="203"/>
      <c r="P121" s="204"/>
      <c r="Q121" s="202" t="s">
        <v>35</v>
      </c>
      <c r="R121" s="203"/>
      <c r="S121" s="203"/>
      <c r="T121" s="203"/>
      <c r="U121" s="203"/>
      <c r="V121" s="203"/>
      <c r="W121" s="203"/>
      <c r="X121" s="204"/>
    </row>
    <row r="122" spans="1:30" ht="36" customHeight="1" x14ac:dyDescent="0.2">
      <c r="A122" s="199"/>
      <c r="B122" s="200"/>
      <c r="C122" s="200"/>
      <c r="D122" s="200"/>
      <c r="E122" s="200"/>
      <c r="F122" s="200"/>
      <c r="G122" s="200"/>
      <c r="H122" s="200"/>
      <c r="I122" s="201"/>
      <c r="J122" s="290"/>
      <c r="K122" s="291"/>
      <c r="L122" s="291"/>
      <c r="M122" s="291"/>
      <c r="N122" s="291"/>
      <c r="O122" s="291"/>
      <c r="P122" s="292"/>
      <c r="Q122" s="293"/>
      <c r="R122" s="294"/>
      <c r="S122" s="294"/>
      <c r="T122" s="294"/>
      <c r="U122" s="294"/>
      <c r="V122" s="294"/>
      <c r="W122" s="294"/>
      <c r="X122" s="295"/>
    </row>
    <row r="123" spans="1:30" ht="36" customHeight="1" x14ac:dyDescent="0.2">
      <c r="A123" s="199"/>
      <c r="B123" s="200"/>
      <c r="C123" s="200"/>
      <c r="D123" s="200"/>
      <c r="E123" s="200"/>
      <c r="F123" s="200"/>
      <c r="G123" s="200"/>
      <c r="H123" s="200"/>
      <c r="I123" s="201"/>
      <c r="J123" s="290"/>
      <c r="K123" s="291"/>
      <c r="L123" s="291"/>
      <c r="M123" s="291"/>
      <c r="N123" s="291"/>
      <c r="O123" s="291"/>
      <c r="P123" s="292"/>
      <c r="Q123" s="296"/>
      <c r="R123" s="297"/>
      <c r="S123" s="297"/>
      <c r="T123" s="297"/>
      <c r="U123" s="297"/>
      <c r="V123" s="297"/>
      <c r="W123" s="297"/>
      <c r="X123" s="298"/>
    </row>
    <row r="124" spans="1:30" ht="36" customHeight="1" x14ac:dyDescent="0.2">
      <c r="A124" s="199"/>
      <c r="B124" s="200"/>
      <c r="C124" s="200"/>
      <c r="D124" s="200"/>
      <c r="E124" s="200"/>
      <c r="F124" s="200"/>
      <c r="G124" s="200"/>
      <c r="H124" s="200"/>
      <c r="I124" s="201"/>
      <c r="J124" s="290"/>
      <c r="K124" s="291"/>
      <c r="L124" s="291"/>
      <c r="M124" s="291"/>
      <c r="N124" s="291"/>
      <c r="O124" s="291"/>
      <c r="P124" s="292"/>
      <c r="Q124" s="299"/>
      <c r="R124" s="300"/>
      <c r="S124" s="300"/>
      <c r="T124" s="300"/>
      <c r="U124" s="300"/>
      <c r="V124" s="300"/>
      <c r="W124" s="300"/>
      <c r="X124" s="301"/>
    </row>
    <row r="125" spans="1:30" ht="14.4" x14ac:dyDescent="0.3">
      <c r="A125" s="31"/>
      <c r="B125" s="32"/>
      <c r="C125" s="32"/>
      <c r="D125" s="32"/>
      <c r="E125" s="32"/>
      <c r="F125" s="32"/>
      <c r="G125" s="32"/>
      <c r="H125" s="32"/>
      <c r="I125" s="32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</sheetData>
  <sheetProtection algorithmName="SHA-512" hashValue="AiXat2tIdRx6b7hrMt8msDrlienY0pLFG0G34+X0WFt9YKSgBxzokA2o/EFGOcrQTf2IMvQ0+hy6iQJTHi5sEg==" saltValue="rrdnl+RL1rSCSHQ2vAJg1A==" spinCount="100000" sheet="1" formatColumns="0" formatRows="0" selectLockedCells="1"/>
  <mergeCells count="243">
    <mergeCell ref="Q7:R7"/>
    <mergeCell ref="B9:AD9"/>
    <mergeCell ref="A5:AD5"/>
    <mergeCell ref="A99:R99"/>
    <mergeCell ref="V99:Z99"/>
    <mergeCell ref="W69:Z69"/>
    <mergeCell ref="B15:AD15"/>
    <mergeCell ref="Q118:T118"/>
    <mergeCell ref="R105:T105"/>
    <mergeCell ref="R56:S56"/>
    <mergeCell ref="R57:S57"/>
    <mergeCell ref="AC105:AD105"/>
    <mergeCell ref="K63:Q63"/>
    <mergeCell ref="W63:Z63"/>
    <mergeCell ref="R62:S62"/>
    <mergeCell ref="K64:Q64"/>
    <mergeCell ref="R63:S63"/>
    <mergeCell ref="R64:S64"/>
    <mergeCell ref="R65:S65"/>
    <mergeCell ref="T64:U64"/>
    <mergeCell ref="T63:U63"/>
    <mergeCell ref="A81:R81"/>
    <mergeCell ref="V81:Z81"/>
    <mergeCell ref="A65:J65"/>
    <mergeCell ref="K65:Q65"/>
    <mergeCell ref="T61:U61"/>
    <mergeCell ref="A30:AD30"/>
    <mergeCell ref="R60:S60"/>
    <mergeCell ref="B7:G7"/>
    <mergeCell ref="B21:AD21"/>
    <mergeCell ref="B22:AD22"/>
    <mergeCell ref="A11:AD11"/>
    <mergeCell ref="A54:J55"/>
    <mergeCell ref="K54:Q55"/>
    <mergeCell ref="W54:AD54"/>
    <mergeCell ref="W55:Z55"/>
    <mergeCell ref="O49:R49"/>
    <mergeCell ref="R54:S55"/>
    <mergeCell ref="T54:U55"/>
    <mergeCell ref="T49:AD49"/>
    <mergeCell ref="V54:V55"/>
    <mergeCell ref="B16:AD16"/>
    <mergeCell ref="B24:AD24"/>
    <mergeCell ref="B25:AD25"/>
    <mergeCell ref="B27:AD27"/>
    <mergeCell ref="B28:AD28"/>
    <mergeCell ref="B19:AD19"/>
    <mergeCell ref="B18:AD18"/>
    <mergeCell ref="D36:AG36"/>
    <mergeCell ref="D38:AG38"/>
    <mergeCell ref="D34:AG34"/>
    <mergeCell ref="T56:U56"/>
    <mergeCell ref="K56:Q56"/>
    <mergeCell ref="A56:J56"/>
    <mergeCell ref="AA55:AB55"/>
    <mergeCell ref="AC55:AD55"/>
    <mergeCell ref="AC56:AD56"/>
    <mergeCell ref="AA56:AB56"/>
    <mergeCell ref="W56:Z56"/>
    <mergeCell ref="S51:Y51"/>
    <mergeCell ref="D40:AG40"/>
    <mergeCell ref="T60:U60"/>
    <mergeCell ref="A59:J59"/>
    <mergeCell ref="K59:Q59"/>
    <mergeCell ref="A49:K49"/>
    <mergeCell ref="AC58:AD58"/>
    <mergeCell ref="A51:K51"/>
    <mergeCell ref="O51:R51"/>
    <mergeCell ref="A60:J60"/>
    <mergeCell ref="K60:Q60"/>
    <mergeCell ref="AA57:AB57"/>
    <mergeCell ref="AA58:AB58"/>
    <mergeCell ref="W59:Z59"/>
    <mergeCell ref="AA59:AB59"/>
    <mergeCell ref="T58:U58"/>
    <mergeCell ref="R58:S58"/>
    <mergeCell ref="R59:S59"/>
    <mergeCell ref="A57:J57"/>
    <mergeCell ref="K57:Q57"/>
    <mergeCell ref="T59:U59"/>
    <mergeCell ref="T57:U57"/>
    <mergeCell ref="A122:I122"/>
    <mergeCell ref="J122:P122"/>
    <mergeCell ref="Q122:X124"/>
    <mergeCell ref="A123:I123"/>
    <mergeCell ref="J123:P123"/>
    <mergeCell ref="A124:I124"/>
    <mergeCell ref="J124:P124"/>
    <mergeCell ref="A121:I121"/>
    <mergeCell ref="J121:P121"/>
    <mergeCell ref="Q121:X121"/>
    <mergeCell ref="V111:Z111"/>
    <mergeCell ref="V113:Z113"/>
    <mergeCell ref="V115:Z115"/>
    <mergeCell ref="A111:R111"/>
    <mergeCell ref="A113:R113"/>
    <mergeCell ref="A115:R115"/>
    <mergeCell ref="A104:E104"/>
    <mergeCell ref="F104:J104"/>
    <mergeCell ref="A105:E105"/>
    <mergeCell ref="F105:J105"/>
    <mergeCell ref="K104:AB104"/>
    <mergeCell ref="A68:J68"/>
    <mergeCell ref="K68:Q68"/>
    <mergeCell ref="R68:S68"/>
    <mergeCell ref="B118:N118"/>
    <mergeCell ref="A69:J69"/>
    <mergeCell ref="R70:S70"/>
    <mergeCell ref="T70:U70"/>
    <mergeCell ref="K69:Q69"/>
    <mergeCell ref="R69:S69"/>
    <mergeCell ref="T69:U69"/>
    <mergeCell ref="R79:Y79"/>
    <mergeCell ref="W76:Z76"/>
    <mergeCell ref="A80:R80"/>
    <mergeCell ref="Y105:Z105"/>
    <mergeCell ref="A73:J73"/>
    <mergeCell ref="A75:J75"/>
    <mergeCell ref="K75:Q75"/>
    <mergeCell ref="K74:Q74"/>
    <mergeCell ref="A74:J74"/>
    <mergeCell ref="K73:Q73"/>
    <mergeCell ref="W75:Z75"/>
    <mergeCell ref="V109:Z109"/>
    <mergeCell ref="A93:R93"/>
    <mergeCell ref="A95:R95"/>
    <mergeCell ref="AC68:AD68"/>
    <mergeCell ref="AA69:AB69"/>
    <mergeCell ref="AC69:AD69"/>
    <mergeCell ref="AC57:AD57"/>
    <mergeCell ref="A58:J58"/>
    <mergeCell ref="K58:Q58"/>
    <mergeCell ref="W58:Z58"/>
    <mergeCell ref="T65:U65"/>
    <mergeCell ref="A61:J61"/>
    <mergeCell ref="K61:Q61"/>
    <mergeCell ref="W61:Z61"/>
    <mergeCell ref="A62:J62"/>
    <mergeCell ref="K62:Q62"/>
    <mergeCell ref="T62:U62"/>
    <mergeCell ref="K67:Q67"/>
    <mergeCell ref="W57:Z57"/>
    <mergeCell ref="A63:J63"/>
    <mergeCell ref="AC59:AD59"/>
    <mergeCell ref="AC60:AD60"/>
    <mergeCell ref="AC61:AD61"/>
    <mergeCell ref="AC62:AD62"/>
    <mergeCell ref="AC63:AD63"/>
    <mergeCell ref="AC66:AD66"/>
    <mergeCell ref="AC67:AD67"/>
    <mergeCell ref="AC64:AD64"/>
    <mergeCell ref="AC65:AD65"/>
    <mergeCell ref="AA67:AB67"/>
    <mergeCell ref="A67:J67"/>
    <mergeCell ref="A64:J64"/>
    <mergeCell ref="W60:Z60"/>
    <mergeCell ref="T68:U68"/>
    <mergeCell ref="W68:Z68"/>
    <mergeCell ref="W67:Z67"/>
    <mergeCell ref="T66:U66"/>
    <mergeCell ref="T67:U67"/>
    <mergeCell ref="W65:Z65"/>
    <mergeCell ref="W62:Z62"/>
    <mergeCell ref="R61:S61"/>
    <mergeCell ref="AA60:AB60"/>
    <mergeCell ref="AA61:AB61"/>
    <mergeCell ref="AA62:AB62"/>
    <mergeCell ref="AA63:AB63"/>
    <mergeCell ref="AA64:AB64"/>
    <mergeCell ref="AA65:AB65"/>
    <mergeCell ref="AA66:AB66"/>
    <mergeCell ref="AA68:AB68"/>
    <mergeCell ref="W66:Z66"/>
    <mergeCell ref="W64:Z64"/>
    <mergeCell ref="R66:S66"/>
    <mergeCell ref="R67:S67"/>
    <mergeCell ref="A66:J66"/>
    <mergeCell ref="K66:Q66"/>
    <mergeCell ref="AC76:AD76"/>
    <mergeCell ref="AC77:AD77"/>
    <mergeCell ref="AA76:AB76"/>
    <mergeCell ref="T74:U74"/>
    <mergeCell ref="AC72:AD72"/>
    <mergeCell ref="AA74:AB74"/>
    <mergeCell ref="AC74:AD74"/>
    <mergeCell ref="R75:S75"/>
    <mergeCell ref="T75:U75"/>
    <mergeCell ref="W74:Z74"/>
    <mergeCell ref="R74:S74"/>
    <mergeCell ref="AC73:AD73"/>
    <mergeCell ref="AA73:AB73"/>
    <mergeCell ref="W73:Z73"/>
    <mergeCell ref="R73:S73"/>
    <mergeCell ref="T73:U73"/>
    <mergeCell ref="T72:U72"/>
    <mergeCell ref="W72:Z72"/>
    <mergeCell ref="AC75:AD75"/>
    <mergeCell ref="A72:J72"/>
    <mergeCell ref="AC70:AD70"/>
    <mergeCell ref="K72:Q72"/>
    <mergeCell ref="R72:S72"/>
    <mergeCell ref="W71:Z71"/>
    <mergeCell ref="K71:Q71"/>
    <mergeCell ref="R71:S71"/>
    <mergeCell ref="T71:U71"/>
    <mergeCell ref="AA72:AB72"/>
    <mergeCell ref="AC71:AD71"/>
    <mergeCell ref="A70:J70"/>
    <mergeCell ref="K70:Q70"/>
    <mergeCell ref="W70:Z70"/>
    <mergeCell ref="Z79:AA79"/>
    <mergeCell ref="AA77:AB77"/>
    <mergeCell ref="V91:Z91"/>
    <mergeCell ref="A85:R85"/>
    <mergeCell ref="V85:Z85"/>
    <mergeCell ref="A71:J71"/>
    <mergeCell ref="R76:S76"/>
    <mergeCell ref="W77:Z77"/>
    <mergeCell ref="AA71:AB71"/>
    <mergeCell ref="R77:S77"/>
    <mergeCell ref="AA70:AB70"/>
    <mergeCell ref="V83:Z83"/>
    <mergeCell ref="V93:Z93"/>
    <mergeCell ref="V95:Z95"/>
    <mergeCell ref="A83:R83"/>
    <mergeCell ref="A109:R109"/>
    <mergeCell ref="T76:U76"/>
    <mergeCell ref="A76:J76"/>
    <mergeCell ref="K76:Q76"/>
    <mergeCell ref="AA75:AB75"/>
    <mergeCell ref="AA99:AB99"/>
    <mergeCell ref="AA97:AE97"/>
    <mergeCell ref="AA101:AG101"/>
    <mergeCell ref="A87:R87"/>
    <mergeCell ref="A89:R89"/>
    <mergeCell ref="V87:Z87"/>
    <mergeCell ref="V89:Z89"/>
    <mergeCell ref="AA89:AB89"/>
    <mergeCell ref="A101:R101"/>
    <mergeCell ref="V101:Z101"/>
    <mergeCell ref="V97:Z97"/>
    <mergeCell ref="A97:R97"/>
    <mergeCell ref="A91:R91"/>
  </mergeCells>
  <conditionalFormatting sqref="A97">
    <cfRule type="expression" dxfId="31" priority="35">
      <formula>$O$51="DE MINIMIS"</formula>
    </cfRule>
  </conditionalFormatting>
  <conditionalFormatting sqref="A99">
    <cfRule type="expression" dxfId="30" priority="34">
      <formula>$O$51="BLOKOVÁ VÝJIMKA"</formula>
    </cfRule>
  </conditionalFormatting>
  <conditionalFormatting sqref="A58:Q76">
    <cfRule type="expression" dxfId="29" priority="118">
      <formula>AND(#REF!=1)</formula>
    </cfRule>
  </conditionalFormatting>
  <conditionalFormatting sqref="A85:R85 A87:R87 A89:R89">
    <cfRule type="expression" dxfId="28" priority="39">
      <formula>$O$51="DE MINIMIS"</formula>
    </cfRule>
  </conditionalFormatting>
  <conditionalFormatting sqref="A101:R101 V101:Z101">
    <cfRule type="expression" dxfId="27" priority="46">
      <formula>$O$49="Kalkulátor úspory"</formula>
    </cfRule>
  </conditionalFormatting>
  <conditionalFormatting sqref="A91:V91">
    <cfRule type="expression" dxfId="26" priority="40">
      <formula>$O$51="DE MINIMIS"</formula>
    </cfRule>
  </conditionalFormatting>
  <conditionalFormatting sqref="L47:N47 Q47 A47:A48 S47:Z48 L48:Q48 U91">
    <cfRule type="expression" dxfId="25" priority="117">
      <formula>#REF!="ANO"</formula>
    </cfRule>
  </conditionalFormatting>
  <conditionalFormatting sqref="M105:T105">
    <cfRule type="expression" dxfId="24" priority="89">
      <formula>$R$105=0</formula>
    </cfRule>
  </conditionalFormatting>
  <conditionalFormatting sqref="R105:T105 AC105:AD105">
    <cfRule type="expression" dxfId="23" priority="109">
      <formula>AND($AC$105&lt;&gt;0)</formula>
    </cfRule>
  </conditionalFormatting>
  <conditionalFormatting sqref="S91:U91">
    <cfRule type="expression" dxfId="22" priority="48">
      <formula>#REF!="ANO"</formula>
    </cfRule>
  </conditionalFormatting>
  <conditionalFormatting sqref="T49:AD49">
    <cfRule type="expression" dxfId="21" priority="126">
      <formula>$O$49="Energetický posudek"</formula>
    </cfRule>
  </conditionalFormatting>
  <conditionalFormatting sqref="V85 V87 V89">
    <cfRule type="expression" dxfId="20" priority="38">
      <formula>$O$51="DE MINIMIS"</formula>
    </cfRule>
  </conditionalFormatting>
  <conditionalFormatting sqref="V97">
    <cfRule type="expression" dxfId="19" priority="37">
      <formula>$O$51="DE MINIMIS"</formula>
    </cfRule>
  </conditionalFormatting>
  <conditionalFormatting sqref="V99">
    <cfRule type="expression" dxfId="18" priority="36">
      <formula>$O$51="BLOKOVÁ VÝJIMKA"</formula>
    </cfRule>
  </conditionalFormatting>
  <conditionalFormatting sqref="W56:Z76">
    <cfRule type="expression" dxfId="17" priority="1">
      <formula>$R56&lt;$W56</formula>
    </cfRule>
  </conditionalFormatting>
  <conditionalFormatting sqref="Z79:AA79">
    <cfRule type="cellIs" dxfId="16" priority="20" operator="greaterThan">
      <formula>30%</formula>
    </cfRule>
  </conditionalFormatting>
  <conditionalFormatting sqref="AA56:AA76">
    <cfRule type="expression" dxfId="15" priority="88">
      <formula>$AA$56=0</formula>
    </cfRule>
  </conditionalFormatting>
  <conditionalFormatting sqref="AA97">
    <cfRule type="expression" dxfId="14" priority="33">
      <formula>$O$51="DE MINIMIS"</formula>
    </cfRule>
  </conditionalFormatting>
  <conditionalFormatting sqref="AA99">
    <cfRule type="expression" dxfId="13" priority="32">
      <formula>$O$51="BLOKOVÁ VÝJIMKA"</formula>
    </cfRule>
  </conditionalFormatting>
  <conditionalFormatting sqref="AA55:AB55">
    <cfRule type="expression" dxfId="12" priority="90">
      <formula>#REF!="NE"</formula>
    </cfRule>
  </conditionalFormatting>
  <conditionalFormatting sqref="AE56:AF56 AE57:AE76">
    <cfRule type="containsText" dxfId="11" priority="29" operator="containsText" text="Nelze">
      <formula>NOT(ISERROR(SEARCH("Nelze",AE56)))</formula>
    </cfRule>
    <cfRule type="containsText" dxfId="10" priority="30" operator="containsText" text="Nelze finacovat z úvěru">
      <formula>NOT(ISERROR(SEARCH("Nelze finacovat z úvěru",AE56)))</formula>
    </cfRule>
    <cfRule type="containsText" dxfId="9" priority="31" operator="containsText" text="Nelze financovat z úvru">
      <formula>NOT(ISERROR(SEARCH("Nelze financovat z úvru",AE56)))</formula>
    </cfRule>
  </conditionalFormatting>
  <conditionalFormatting sqref="AG56:AH56 AF57:AH76">
    <cfRule type="expression" dxfId="8" priority="87">
      <formula>$AH$56&gt;0</formula>
    </cfRule>
  </conditionalFormatting>
  <dataValidations xWindow="232" yWindow="721" count="6">
    <dataValidation allowBlank="1" showInputMessage="1" showErrorMessage="1" prompt="uveďte stručný popis o jaký výdaj jde" sqref="B56:J62 A56:A76" xr:uid="{00000000-0002-0000-0000-000000000000}"/>
    <dataValidation type="list" allowBlank="1" showInputMessage="1" showErrorMessage="1" error="Zvolte z povolených možností!" prompt="Vyberte z nabídky" sqref="K82:Q82 K77 K56:Q76 L77:Q79" xr:uid="{00000000-0002-0000-0000-000001000000}">
      <formula1>kategorie</formula1>
    </dataValidation>
    <dataValidation allowBlank="1" showInputMessage="1" showErrorMessage="1" prompt="uveďte stručný popis o jaký údaj jde" sqref="A77:J77 B78:J79 A78:A80 A82:J82" xr:uid="{00000000-0002-0000-0000-000002000000}"/>
    <dataValidation type="list" allowBlank="1" showDropDown="1" showInputMessage="1" showErrorMessage="1" sqref="C34 C40 C38 C36" xr:uid="{00000000-0002-0000-0000-000003000000}">
      <formula1>"x"</formula1>
    </dataValidation>
    <dataValidation type="list" allowBlank="1" showInputMessage="1" showErrorMessage="1" sqref="O49" xr:uid="{00000000-0002-0000-0000-000004000000}">
      <formula1>energetika</formula1>
    </dataValidation>
    <dataValidation type="list" allowBlank="1" showInputMessage="1" showErrorMessage="1" sqref="O51:R51" xr:uid="{00000000-0002-0000-0000-000005000000}">
      <formula1>podpora</formula1>
    </dataValidation>
  </dataValidations>
  <pageMargins left="0.6692913385826772" right="0.55118110236220474" top="0.62992125984251968" bottom="0.6692913385826772" header="0.31496062992125984" footer="0.31496062992125984"/>
  <pageSetup paperSize="9" scale="84" orientation="landscape" r:id="rId1"/>
  <headerFooter>
    <oddFooter>&amp;L&amp;7verze šablony 2.1&amp;C&amp;P.</oddFooter>
  </headerFooter>
  <rowBreaks count="1" manualBreakCount="1">
    <brk id="106" max="16383" man="1"/>
  </rowBreaks>
  <ignoredErrors>
    <ignoredError sqref="V87 AE56 AE57:AE76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4" r:id="rId4" name="Check Box 110">
              <controlPr locked="0" defaultSize="0" autoFill="0" autoLine="0" autoPict="0">
                <anchor moveWithCells="1">
                  <from>
                    <xdr:col>1</xdr:col>
                    <xdr:colOff>198120</xdr:colOff>
                    <xdr:row>32</xdr:row>
                    <xdr:rowOff>121920</xdr:rowOff>
                  </from>
                  <to>
                    <xdr:col>3</xdr:col>
                    <xdr:colOff>68580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5" name="Check Box 111">
              <controlPr locked="0" defaultSize="0" autoFill="0" autoLine="0" autoPict="0">
                <anchor moveWithCells="1">
                  <from>
                    <xdr:col>1</xdr:col>
                    <xdr:colOff>198120</xdr:colOff>
                    <xdr:row>34</xdr:row>
                    <xdr:rowOff>30480</xdr:rowOff>
                  </from>
                  <to>
                    <xdr:col>3</xdr:col>
                    <xdr:colOff>68580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6" name="Check Box 112">
              <controlPr locked="0" defaultSize="0" autoFill="0" autoLine="0" autoPict="0">
                <anchor moveWithCells="1">
                  <from>
                    <xdr:col>1</xdr:col>
                    <xdr:colOff>198120</xdr:colOff>
                    <xdr:row>36</xdr:row>
                    <xdr:rowOff>30480</xdr:rowOff>
                  </from>
                  <to>
                    <xdr:col>3</xdr:col>
                    <xdr:colOff>76200</xdr:colOff>
                    <xdr:row>38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7" name="Check Box 113">
              <controlPr locked="0" defaultSize="0" autoFill="0" autoLine="0" autoPict="0">
                <anchor moveWithCells="1">
                  <from>
                    <xdr:col>1</xdr:col>
                    <xdr:colOff>198120</xdr:colOff>
                    <xdr:row>38</xdr:row>
                    <xdr:rowOff>30480</xdr:rowOff>
                  </from>
                  <to>
                    <xdr:col>3</xdr:col>
                    <xdr:colOff>76200</xdr:colOff>
                    <xdr:row>40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E29"/>
  <sheetViews>
    <sheetView tabSelected="1" workbookViewId="0">
      <selection activeCell="C23" sqref="C23"/>
    </sheetView>
  </sheetViews>
  <sheetFormatPr defaultColWidth="8.6640625" defaultRowHeight="14.4" x14ac:dyDescent="0.3"/>
  <cols>
    <col min="1" max="1" width="4.109375" style="66" customWidth="1"/>
    <col min="2" max="2" width="115.109375" style="66" customWidth="1"/>
    <col min="3" max="3" width="17.6640625" style="66" customWidth="1"/>
    <col min="4" max="4" width="27.88671875" style="66" customWidth="1"/>
    <col min="5" max="31" width="8.6640625" style="66" hidden="1" customWidth="1"/>
    <col min="32" max="16384" width="8.6640625" style="66"/>
  </cols>
  <sheetData>
    <row r="1" spans="2:8" ht="15" thickBot="1" x14ac:dyDescent="0.35"/>
    <row r="2" spans="2:8" ht="16.2" thickBot="1" x14ac:dyDescent="0.35">
      <c r="B2" s="277" t="s">
        <v>115</v>
      </c>
      <c r="C2" s="278"/>
      <c r="D2" s="67"/>
    </row>
    <row r="3" spans="2:8" ht="59.1" customHeight="1" thickBot="1" x14ac:dyDescent="0.35">
      <c r="B3" s="279" t="s">
        <v>74</v>
      </c>
      <c r="C3" s="280"/>
      <c r="D3" s="68" t="s">
        <v>107</v>
      </c>
    </row>
    <row r="4" spans="2:8" ht="42" customHeight="1" thickBot="1" x14ac:dyDescent="0.35">
      <c r="B4" s="81" t="s">
        <v>114</v>
      </c>
      <c r="C4" s="80" t="s">
        <v>75</v>
      </c>
      <c r="D4" s="69" t="str">
        <f>IF(OR(C28="ANO",C29="ANO"),"Nelze využít TYP OPATŘENÍ A, bylo vybráno OPATŘENÍ D","")</f>
        <v/>
      </c>
      <c r="H4" s="66" t="s">
        <v>76</v>
      </c>
    </row>
    <row r="5" spans="2:8" x14ac:dyDescent="0.3">
      <c r="B5" s="284" t="s">
        <v>77</v>
      </c>
      <c r="C5" s="282"/>
      <c r="D5" s="70"/>
      <c r="G5" s="71" t="s">
        <v>38</v>
      </c>
      <c r="H5" s="66" t="s">
        <v>78</v>
      </c>
    </row>
    <row r="6" spans="2:8" x14ac:dyDescent="0.3">
      <c r="B6" s="285" t="s">
        <v>79</v>
      </c>
      <c r="C6" s="282"/>
      <c r="D6" s="70"/>
      <c r="G6" s="72" t="s">
        <v>39</v>
      </c>
      <c r="H6" s="66" t="s">
        <v>80</v>
      </c>
    </row>
    <row r="7" spans="2:8" x14ac:dyDescent="0.3">
      <c r="B7" s="286" t="s">
        <v>81</v>
      </c>
      <c r="C7" s="282"/>
      <c r="D7" s="70"/>
      <c r="G7" s="73"/>
      <c r="H7" s="66" t="s">
        <v>82</v>
      </c>
    </row>
    <row r="8" spans="2:8" ht="26.4" x14ac:dyDescent="0.3">
      <c r="B8" s="287" t="s">
        <v>83</v>
      </c>
      <c r="C8" s="282"/>
      <c r="D8" s="70"/>
    </row>
    <row r="9" spans="2:8" ht="15" thickBot="1" x14ac:dyDescent="0.35">
      <c r="B9" s="285" t="s">
        <v>84</v>
      </c>
      <c r="C9" s="282"/>
      <c r="D9" s="70"/>
    </row>
    <row r="10" spans="2:8" ht="50.4" customHeight="1" thickBot="1" x14ac:dyDescent="0.35">
      <c r="B10" s="79" t="s">
        <v>116</v>
      </c>
      <c r="C10" s="80" t="s">
        <v>85</v>
      </c>
      <c r="D10" s="69" t="str">
        <f>IF(OR(C28="ANO",C29="ANO"),"Nelze využít TYP OPATŘENÍ B, bylo vybráno OPATŘENÍ D","")</f>
        <v/>
      </c>
    </row>
    <row r="11" spans="2:8" x14ac:dyDescent="0.3">
      <c r="B11" s="284" t="s">
        <v>86</v>
      </c>
      <c r="C11" s="282"/>
      <c r="D11" s="70"/>
    </row>
    <row r="12" spans="2:8" x14ac:dyDescent="0.3">
      <c r="B12" s="285" t="s">
        <v>87</v>
      </c>
      <c r="C12" s="282"/>
      <c r="D12" s="70"/>
    </row>
    <row r="13" spans="2:8" x14ac:dyDescent="0.3">
      <c r="B13" s="285" t="s">
        <v>88</v>
      </c>
      <c r="C13" s="282"/>
      <c r="D13" s="70"/>
    </row>
    <row r="14" spans="2:8" x14ac:dyDescent="0.3">
      <c r="B14" s="285" t="s">
        <v>89</v>
      </c>
      <c r="C14" s="282"/>
      <c r="D14" s="70"/>
    </row>
    <row r="15" spans="2:8" x14ac:dyDescent="0.3">
      <c r="B15" s="285" t="s">
        <v>90</v>
      </c>
      <c r="C15" s="282"/>
      <c r="D15" s="70"/>
    </row>
    <row r="16" spans="2:8" x14ac:dyDescent="0.3">
      <c r="B16" s="285" t="s">
        <v>91</v>
      </c>
      <c r="C16" s="282"/>
      <c r="D16" s="70"/>
    </row>
    <row r="17" spans="2:10" x14ac:dyDescent="0.3">
      <c r="B17" s="285" t="s">
        <v>92</v>
      </c>
      <c r="C17" s="282"/>
      <c r="D17" s="70"/>
    </row>
    <row r="18" spans="2:10" x14ac:dyDescent="0.3">
      <c r="B18" s="285" t="s">
        <v>93</v>
      </c>
      <c r="C18" s="282"/>
      <c r="D18" s="70"/>
    </row>
    <row r="19" spans="2:10" ht="27" thickBot="1" x14ac:dyDescent="0.35">
      <c r="B19" s="288" t="s">
        <v>94</v>
      </c>
      <c r="C19" s="282"/>
      <c r="D19" s="70"/>
    </row>
    <row r="20" spans="2:10" ht="84" customHeight="1" thickBot="1" x14ac:dyDescent="0.35">
      <c r="B20" s="79" t="s">
        <v>113</v>
      </c>
      <c r="C20" s="80" t="s">
        <v>95</v>
      </c>
      <c r="D20" s="69" t="str">
        <f>IF(OR(C28="ANO",C29="ANO"),"Nelze využít TYP OPATŘENÍ C, bylo vybráno OPATŘEDÍ D",I20)</f>
        <v>Nejprve vyplňte TYP OPATŘENÍ A nebo B (nebo A+B), OPATŘENÍ TYP C může být pouze v kombinaci s OPATŘENÍM A nebo B.</v>
      </c>
      <c r="I20" s="74" t="str">
        <f>IF(OR(C5="ANO",C6="ANO",C7="ANO",C8="ANO",C9="ANO",C11="ANO",C12="ANO",C13="ANO",C14="ANO",C15="ANO",C16="ANO",C17="ANO",C18="ANO",C19="ANO",C28="ANO",C29="ANO"),"OPATŘENÍ C lze kombinovat s OPATŘENÍM A nebo B","Nejprve vyplňte TYP OPATŘENÍ A nebo B (nebo A+B), OPATŘENÍ TYP C může být pouze v kombinaci s OPATŘENÍM A nebo B.")</f>
        <v>Nejprve vyplňte TYP OPATŘENÍ A nebo B (nebo A+B), OPATŘENÍ TYP C může být pouze v kombinaci s OPATŘENÍM A nebo B.</v>
      </c>
      <c r="J20" s="66" t="s">
        <v>96</v>
      </c>
    </row>
    <row r="21" spans="2:10" ht="26.4" x14ac:dyDescent="0.3">
      <c r="B21" s="289" t="s">
        <v>97</v>
      </c>
      <c r="C21" s="282"/>
      <c r="D21" s="70"/>
      <c r="J21" s="66" t="s">
        <v>98</v>
      </c>
    </row>
    <row r="22" spans="2:10" ht="26.4" x14ac:dyDescent="0.3">
      <c r="B22" s="286" t="s">
        <v>99</v>
      </c>
      <c r="C22" s="282"/>
      <c r="D22" s="70"/>
    </row>
    <row r="23" spans="2:10" ht="26.4" x14ac:dyDescent="0.3">
      <c r="B23" s="286" t="s">
        <v>100</v>
      </c>
      <c r="C23" s="282"/>
      <c r="D23" s="70"/>
    </row>
    <row r="24" spans="2:10" ht="26.4" x14ac:dyDescent="0.3">
      <c r="B24" s="286" t="s">
        <v>101</v>
      </c>
      <c r="C24" s="282"/>
      <c r="D24" s="70"/>
    </row>
    <row r="25" spans="2:10" ht="39.6" x14ac:dyDescent="0.3">
      <c r="B25" s="286" t="s">
        <v>102</v>
      </c>
      <c r="C25" s="282"/>
      <c r="D25" s="70"/>
    </row>
    <row r="26" spans="2:10" ht="27" thickBot="1" x14ac:dyDescent="0.35">
      <c r="B26" s="286" t="s">
        <v>103</v>
      </c>
      <c r="C26" s="282"/>
      <c r="D26" s="70"/>
    </row>
    <row r="27" spans="2:10" ht="49.5" customHeight="1" thickBot="1" x14ac:dyDescent="0.35">
      <c r="B27" s="79" t="s">
        <v>112</v>
      </c>
      <c r="C27" s="80" t="s">
        <v>104</v>
      </c>
      <c r="D27" s="75" t="str">
        <f>IF(OR(C5="ANO",C6="ANO",C7="ANO",C8="ANO",C9="ANO",C11="ANO",C12="ANO",C13="ANO",C14="ANO",C15="ANO",C16="ANO",C17="ANO",C18="ANO",C19="ANO",C21="ANO",C22="ANO",C23="ANO",C24="ANO",C25="ANO",C26="ANO"),"Nelze využít TYP OPATŘENÍ D (bylo vybráno OPATŘENÍ A, B nebo C). ","")</f>
        <v/>
      </c>
    </row>
    <row r="28" spans="2:10" x14ac:dyDescent="0.3">
      <c r="B28" s="289" t="s">
        <v>105</v>
      </c>
      <c r="C28" s="282"/>
      <c r="D28" s="70"/>
    </row>
    <row r="29" spans="2:10" ht="40.200000000000003" thickBot="1" x14ac:dyDescent="0.35">
      <c r="B29" s="288" t="s">
        <v>106</v>
      </c>
      <c r="C29" s="283"/>
      <c r="D29" s="70"/>
    </row>
  </sheetData>
  <sheetProtection algorithmName="SHA-512" hashValue="WaTVQftiSsp0k/cA3EREAYbgBJ0LwI+3RRALg+Mv5aZDyG4Hb0mvI5usrb9pcziGNWSbdgJw9eop995K5Q89bw==" saltValue="rnpO8fvfQPxqutLkMGdhpw==" spinCount="100000" sheet="1" objects="1" scenarios="1" formatColumns="0" formatRows="0" selectLockedCells="1"/>
  <mergeCells count="2">
    <mergeCell ref="B2:C2"/>
    <mergeCell ref="B3:C3"/>
  </mergeCells>
  <conditionalFormatting sqref="C5:C9">
    <cfRule type="containsText" dxfId="7" priority="10" operator="containsText" text="ANO">
      <formula>NOT(ISERROR(SEARCH("ANO",C5)))</formula>
    </cfRule>
    <cfRule type="containsText" dxfId="6" priority="12" operator="containsText" text="ANO">
      <formula>NOT(ISERROR(SEARCH("ANO",C5)))</formula>
    </cfRule>
  </conditionalFormatting>
  <conditionalFormatting sqref="C11:C19">
    <cfRule type="containsText" dxfId="5" priority="7" operator="containsText" text="ANO">
      <formula>NOT(ISERROR(SEARCH("ANO",C11)))</formula>
    </cfRule>
    <cfRule type="containsText" dxfId="4" priority="9" operator="containsText" text="ANO">
      <formula>NOT(ISERROR(SEARCH("ANO",C11)))</formula>
    </cfRule>
  </conditionalFormatting>
  <conditionalFormatting sqref="C21:C26">
    <cfRule type="containsText" dxfId="3" priority="4" operator="containsText" text="ANO">
      <formula>NOT(ISERROR(SEARCH("ANO",C21)))</formula>
    </cfRule>
    <cfRule type="containsText" dxfId="2" priority="6" operator="containsText" text="ANO">
      <formula>NOT(ISERROR(SEARCH("ANO",C21)))</formula>
    </cfRule>
  </conditionalFormatting>
  <conditionalFormatting sqref="C28:C29">
    <cfRule type="containsText" dxfId="1" priority="1" operator="containsText" text="ANO">
      <formula>NOT(ISERROR(SEARCH("ANO",C28)))</formula>
    </cfRule>
    <cfRule type="containsText" dxfId="0" priority="3" operator="containsText" text="ANO">
      <formula>NOT(ISERROR(SEARCH("ANO",C28)))</formula>
    </cfRule>
  </conditionalFormatting>
  <dataValidations count="2">
    <dataValidation type="list" allowBlank="1" showInputMessage="1" showErrorMessage="1" promptTitle="VYBER POKUD ANO" sqref="C5:C9 C11:C19 C21:C26 C28:C29" xr:uid="{00000000-0002-0000-0100-000000000000}">
      <formula1>$G$5</formula1>
    </dataValidation>
    <dataValidation allowBlank="1" showInputMessage="1" showErrorMessage="1" promptTitle="ANO" prompt="ANO" sqref="G5" xr:uid="{00000000-0002-0000-0100-000001000000}"/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workbookViewId="0">
      <selection activeCell="J17" sqref="J17"/>
    </sheetView>
  </sheetViews>
  <sheetFormatPr defaultRowHeight="14.4" x14ac:dyDescent="0.3"/>
  <sheetData>
    <row r="1" spans="1:5" x14ac:dyDescent="0.3">
      <c r="A1" t="s">
        <v>38</v>
      </c>
      <c r="B1" t="s">
        <v>68</v>
      </c>
      <c r="C1" t="s">
        <v>69</v>
      </c>
      <c r="D1" t="s">
        <v>70</v>
      </c>
      <c r="E1" t="s">
        <v>71</v>
      </c>
    </row>
    <row r="2" spans="1:5" x14ac:dyDescent="0.3">
      <c r="A2" t="s">
        <v>39</v>
      </c>
      <c r="B2" t="s">
        <v>39</v>
      </c>
      <c r="C2" t="s">
        <v>70</v>
      </c>
      <c r="D2" t="s">
        <v>69</v>
      </c>
      <c r="E2" t="s">
        <v>72</v>
      </c>
    </row>
    <row r="3" spans="1:5" x14ac:dyDescent="0.3">
      <c r="A3" t="s">
        <v>67</v>
      </c>
      <c r="E3" t="s">
        <v>69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29"/>
  <sheetViews>
    <sheetView topLeftCell="A4" zoomScale="140" workbookViewId="0">
      <selection activeCell="F4" sqref="F4:F5"/>
    </sheetView>
  </sheetViews>
  <sheetFormatPr defaultColWidth="9.109375" defaultRowHeight="14.4" x14ac:dyDescent="0.3"/>
  <cols>
    <col min="1" max="1" width="9.109375" style="26"/>
    <col min="2" max="2" width="29.88671875" style="26" bestFit="1" customWidth="1"/>
    <col min="3" max="3" width="48.44140625" style="26" customWidth="1"/>
    <col min="4" max="4" width="17.109375" style="26" customWidth="1"/>
    <col min="5" max="5" width="28.5546875" style="26" customWidth="1"/>
    <col min="6" max="7" width="9.109375" style="26"/>
    <col min="8" max="8" width="14.109375" style="26" customWidth="1"/>
    <col min="9" max="16384" width="9.109375" style="26"/>
  </cols>
  <sheetData>
    <row r="1" spans="2:8" s="25" customFormat="1" x14ac:dyDescent="0.3">
      <c r="B1" s="55" t="s">
        <v>13</v>
      </c>
      <c r="C1" s="55" t="s">
        <v>14</v>
      </c>
      <c r="D1" s="281" t="s">
        <v>57</v>
      </c>
      <c r="E1" s="281"/>
      <c r="G1" s="25" t="s">
        <v>37</v>
      </c>
      <c r="H1" s="25" t="s">
        <v>41</v>
      </c>
    </row>
    <row r="2" spans="2:8" ht="28.8" x14ac:dyDescent="0.3">
      <c r="B2" s="22" t="s">
        <v>52</v>
      </c>
      <c r="C2" s="22" t="s">
        <v>15</v>
      </c>
      <c r="D2" s="56" t="s">
        <v>29</v>
      </c>
      <c r="E2" s="56" t="s">
        <v>30</v>
      </c>
      <c r="G2" s="26" t="s">
        <v>38</v>
      </c>
      <c r="H2" s="26" t="s">
        <v>42</v>
      </c>
    </row>
    <row r="3" spans="2:8" ht="34.200000000000003" x14ac:dyDescent="0.3">
      <c r="B3" s="22" t="s">
        <v>53</v>
      </c>
      <c r="C3" s="22" t="s">
        <v>16</v>
      </c>
      <c r="D3" s="57">
        <v>500000</v>
      </c>
      <c r="E3" s="57">
        <v>60000000</v>
      </c>
      <c r="G3" s="26" t="s">
        <v>39</v>
      </c>
      <c r="H3" s="26" t="s">
        <v>43</v>
      </c>
    </row>
    <row r="4" spans="2:8" ht="28.8" x14ac:dyDescent="0.3">
      <c r="B4" s="22" t="s">
        <v>54</v>
      </c>
      <c r="C4" s="22" t="s">
        <v>31</v>
      </c>
      <c r="D4" s="56">
        <f>D3/1000000</f>
        <v>0.5</v>
      </c>
      <c r="E4" s="56">
        <f>E3/1000000</f>
        <v>60</v>
      </c>
      <c r="F4" s="26" t="s">
        <v>60</v>
      </c>
    </row>
    <row r="5" spans="2:8" ht="34.200000000000003" x14ac:dyDescent="0.3">
      <c r="B5" s="58" t="s">
        <v>55</v>
      </c>
      <c r="C5" s="18" t="s">
        <v>20</v>
      </c>
      <c r="D5" s="58"/>
      <c r="E5" s="58"/>
      <c r="F5" s="26" t="s">
        <v>61</v>
      </c>
    </row>
    <row r="6" spans="2:8" ht="22.8" x14ac:dyDescent="0.3">
      <c r="B6" s="58" t="s">
        <v>56</v>
      </c>
      <c r="C6" s="18" t="s">
        <v>22</v>
      </c>
      <c r="D6" s="58"/>
      <c r="E6" s="58"/>
    </row>
    <row r="7" spans="2:8" ht="22.8" x14ac:dyDescent="0.3">
      <c r="B7" s="22" t="s">
        <v>58</v>
      </c>
      <c r="C7" s="18" t="s">
        <v>17</v>
      </c>
      <c r="D7" s="58"/>
      <c r="E7" s="58"/>
    </row>
    <row r="8" spans="2:8" ht="22.8" x14ac:dyDescent="0.3">
      <c r="B8" s="22"/>
      <c r="C8" s="22" t="s">
        <v>18</v>
      </c>
      <c r="D8" s="58"/>
      <c r="E8" s="58"/>
    </row>
    <row r="9" spans="2:8" x14ac:dyDescent="0.3">
      <c r="B9" s="22"/>
      <c r="C9" s="22" t="s">
        <v>19</v>
      </c>
      <c r="D9" s="58"/>
      <c r="E9" s="58"/>
    </row>
    <row r="10" spans="2:8" x14ac:dyDescent="0.3">
      <c r="B10" s="22"/>
      <c r="C10" s="18" t="s">
        <v>21</v>
      </c>
      <c r="D10" s="58"/>
      <c r="E10" s="58"/>
    </row>
    <row r="11" spans="2:8" ht="22.8" x14ac:dyDescent="0.3">
      <c r="B11" s="22"/>
      <c r="C11" s="18" t="s">
        <v>32</v>
      </c>
      <c r="D11" s="58"/>
      <c r="E11" s="58"/>
    </row>
    <row r="12" spans="2:8" x14ac:dyDescent="0.3">
      <c r="B12" s="58"/>
      <c r="C12" s="18" t="s">
        <v>36</v>
      </c>
      <c r="D12" s="58"/>
      <c r="E12" s="58"/>
    </row>
    <row r="13" spans="2:8" x14ac:dyDescent="0.3">
      <c r="B13" s="58"/>
      <c r="C13" s="18" t="str">
        <f>CONCATENATE("Výše zvýhodněného úvěru musí být v rozmezí ",D4," - ",E4," mil. Kč.")</f>
        <v>Výše zvýhodněného úvěru musí být v rozmezí 0,5 - 60 mil. Kč.</v>
      </c>
      <c r="D13" s="58"/>
      <c r="E13" s="58"/>
    </row>
    <row r="14" spans="2:8" x14ac:dyDescent="0.3">
      <c r="C14" s="18"/>
    </row>
    <row r="20" spans="2:2" x14ac:dyDescent="0.3">
      <c r="B20" s="22"/>
    </row>
    <row r="21" spans="2:2" x14ac:dyDescent="0.3">
      <c r="B21" s="22"/>
    </row>
    <row r="22" spans="2:2" x14ac:dyDescent="0.3">
      <c r="B22" s="22"/>
    </row>
    <row r="23" spans="2:2" x14ac:dyDescent="0.3">
      <c r="B23" s="22"/>
    </row>
    <row r="24" spans="2:2" x14ac:dyDescent="0.3">
      <c r="B24" s="22"/>
    </row>
    <row r="25" spans="2:2" x14ac:dyDescent="0.3">
      <c r="B25" s="22"/>
    </row>
    <row r="26" spans="2:2" x14ac:dyDescent="0.3">
      <c r="B26" s="22"/>
    </row>
    <row r="27" spans="2:2" x14ac:dyDescent="0.3">
      <c r="B27" s="22"/>
    </row>
    <row r="28" spans="2:2" x14ac:dyDescent="0.3">
      <c r="B28" s="22"/>
    </row>
    <row r="29" spans="2:2" x14ac:dyDescent="0.3">
      <c r="B29" s="22"/>
    </row>
  </sheetData>
  <sheetProtection selectLockedCells="1" selectUnlockedCells="1"/>
  <mergeCells count="1">
    <mergeCell ref="D1:E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11</vt:i4>
      </vt:variant>
    </vt:vector>
  </HeadingPairs>
  <TitlesOfParts>
    <vt:vector size="15" baseType="lpstr">
      <vt:lpstr>Příloha Projekt</vt:lpstr>
      <vt:lpstr>Vyběr opatření</vt:lpstr>
      <vt:lpstr>List3</vt:lpstr>
      <vt:lpstr>_vst</vt:lpstr>
      <vt:lpstr>DNSH</vt:lpstr>
      <vt:lpstr>DOPAD</vt:lpstr>
      <vt:lpstr>energetika</vt:lpstr>
      <vt:lpstr>kategorie</vt:lpstr>
      <vt:lpstr>kategorienz4</vt:lpstr>
      <vt:lpstr>klimat</vt:lpstr>
      <vt:lpstr>'Příloha Projekt'!Oblast_tisku</vt:lpstr>
      <vt:lpstr>podpora</vt:lpstr>
      <vt:lpstr>PR</vt:lpstr>
      <vt:lpstr>PRA</vt:lpstr>
      <vt:lpstr>souhlas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sefcik</dc:creator>
  <cp:lastModifiedBy>Vaňák Petr Mgr.</cp:lastModifiedBy>
  <cp:lastPrinted>2025-07-03T08:45:41Z</cp:lastPrinted>
  <dcterms:created xsi:type="dcterms:W3CDTF">2014-10-10T08:25:14Z</dcterms:created>
  <dcterms:modified xsi:type="dcterms:W3CDTF">2026-01-12T10:15:24Z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10de75-5a0d-4392-bbb6-59aa8e061af6_Enabled">
    <vt:lpwstr>true</vt:lpwstr>
  </property>
  <property fmtid="{D5CDD505-2E9C-101B-9397-08002B2CF9AE}" pid="3" name="MSIP_Label_8310de75-5a0d-4392-bbb6-59aa8e061af6_SetDate">
    <vt:lpwstr>2025-07-03T11:05:42Z</vt:lpwstr>
  </property>
  <property fmtid="{D5CDD505-2E9C-101B-9397-08002B2CF9AE}" pid="4" name="MSIP_Label_8310de75-5a0d-4392-bbb6-59aa8e061af6_Method">
    <vt:lpwstr>Privileged</vt:lpwstr>
  </property>
  <property fmtid="{D5CDD505-2E9C-101B-9397-08002B2CF9AE}" pid="5" name="MSIP_Label_8310de75-5a0d-4392-bbb6-59aa8e061af6_Name">
    <vt:lpwstr>Veřejná informace</vt:lpwstr>
  </property>
  <property fmtid="{D5CDD505-2E9C-101B-9397-08002B2CF9AE}" pid="6" name="MSIP_Label_8310de75-5a0d-4392-bbb6-59aa8e061af6_SiteId">
    <vt:lpwstr>4d1a3907-6ad7-4739-80b5-b7ed4066a30b</vt:lpwstr>
  </property>
  <property fmtid="{D5CDD505-2E9C-101B-9397-08002B2CF9AE}" pid="7" name="MSIP_Label_8310de75-5a0d-4392-bbb6-59aa8e061af6_ActionId">
    <vt:lpwstr>8bbe6518-f7d1-436f-80cd-061d009b122d</vt:lpwstr>
  </property>
  <property fmtid="{D5CDD505-2E9C-101B-9397-08002B2CF9AE}" pid="8" name="MSIP_Label_8310de75-5a0d-4392-bbb6-59aa8e061af6_ContentBits">
    <vt:lpwstr>0</vt:lpwstr>
  </property>
  <property fmtid="{D5CDD505-2E9C-101B-9397-08002B2CF9AE}" pid="9" name="MSIP_Label_8310de75-5a0d-4392-bbb6-59aa8e061af6_Tag">
    <vt:lpwstr>10, 0, 1, 1</vt:lpwstr>
  </property>
  <property fmtid="{D5CDD505-2E9C-101B-9397-08002B2CF9AE}" pid="10" name="IX_BARCODE">
    <vt:lpwstr>*000000000*</vt:lpwstr>
  </property>
  <property fmtid="{D5CDD505-2E9C-101B-9397-08002B2CF9AE}" pid="11" name="IX_DOC_TYPE">
    <vt:lpwstr>F032</vt:lpwstr>
  </property>
  <property fmtid="{D5CDD505-2E9C-101B-9397-08002B2CF9AE}" pid="12" name="IX_ENVIRONMENT">
    <vt:lpwstr>PRODUKCE</vt:lpwstr>
  </property>
</Properties>
</file>